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34" activeTab="34"/>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7.10 Quotient excédent bilan" sheetId="39"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6" i="39"/>
  <c r="F8" i="39" s="1"/>
  <c r="G6" i="39"/>
  <c r="G8" i="39" s="1"/>
  <c r="H6" i="39"/>
  <c r="H8" i="39" s="1"/>
  <c r="I6" i="39"/>
  <c r="I8" i="39" s="1"/>
  <c r="J6" i="39"/>
  <c r="J8" i="39" s="1"/>
  <c r="K6" i="39"/>
  <c r="K8" i="39" s="1"/>
  <c r="L6" i="39"/>
  <c r="L8" i="39" s="1"/>
  <c r="M6" i="39"/>
  <c r="M8" i="39" s="1"/>
  <c r="N6" i="39"/>
  <c r="N8" i="39" s="1"/>
  <c r="O6" i="39"/>
  <c r="O8" i="39" s="1"/>
  <c r="P6" i="39"/>
  <c r="P8" i="39" s="1"/>
  <c r="Q6" i="39"/>
  <c r="Q8" i="39" s="1"/>
  <c r="R6" i="39"/>
  <c r="R8" i="39" s="1"/>
  <c r="S6" i="39"/>
  <c r="S8" i="39" s="1"/>
  <c r="T6" i="39"/>
  <c r="T8" i="39" s="1"/>
  <c r="U6" i="39"/>
  <c r="U8" i="39" s="1"/>
  <c r="V6" i="39"/>
  <c r="V8" i="39" s="1"/>
  <c r="W6" i="39"/>
  <c r="W8" i="39" s="1"/>
  <c r="X6" i="39"/>
  <c r="X8" i="39" s="1"/>
  <c r="Y6" i="39"/>
  <c r="Y8" i="39" s="1"/>
  <c r="Z6" i="39"/>
  <c r="Z8" i="39" s="1"/>
  <c r="AA6" i="39"/>
  <c r="AA8" i="39" s="1"/>
  <c r="AB6" i="39"/>
  <c r="AB8" i="39" s="1"/>
  <c r="AC6" i="39"/>
  <c r="AC8" i="39" s="1"/>
  <c r="AD6" i="39"/>
  <c r="AD8" i="39" s="1"/>
  <c r="AE6" i="39"/>
  <c r="AE8" i="39" s="1"/>
  <c r="AF6" i="39"/>
  <c r="AF8" i="39" s="1"/>
  <c r="AG6" i="39"/>
  <c r="AG8" i="39" s="1"/>
  <c r="AH6" i="39"/>
  <c r="AH8" i="39" s="1"/>
  <c r="AI6" i="39"/>
  <c r="AI8" i="39" s="1"/>
  <c r="AJ6" i="39"/>
  <c r="AJ8" i="39" s="1"/>
  <c r="AK6" i="39"/>
  <c r="AK8" i="39" s="1"/>
  <c r="AL6" i="39"/>
  <c r="AL8" i="39" s="1"/>
  <c r="AM6" i="39"/>
  <c r="AM8" i="39" s="1"/>
  <c r="AN6" i="39"/>
  <c r="AN8" i="39" s="1"/>
  <c r="AO6" i="39"/>
  <c r="AO8" i="39" s="1"/>
  <c r="AP6" i="39"/>
  <c r="AP8" i="39" s="1"/>
  <c r="AQ6" i="39"/>
  <c r="AQ8" i="39" s="1"/>
  <c r="AR6" i="39"/>
  <c r="AR8" i="39" s="1"/>
  <c r="AS6" i="39"/>
  <c r="AS8" i="39" s="1"/>
  <c r="AT6" i="39"/>
  <c r="AT8" i="39" s="1"/>
  <c r="AU6" i="39"/>
  <c r="AU8" i="39" s="1"/>
  <c r="AV6" i="39"/>
  <c r="AV8" i="39" s="1"/>
  <c r="AW6" i="39"/>
  <c r="AW8" i="39" s="1"/>
  <c r="AX6" i="39"/>
  <c r="AX8" i="39" s="1"/>
  <c r="AY6" i="39"/>
  <c r="AY8" i="39" s="1"/>
  <c r="AZ6" i="39"/>
  <c r="AZ8" i="39" s="1"/>
  <c r="BA6" i="39"/>
  <c r="BA8" i="39" s="1"/>
  <c r="BB6" i="39"/>
  <c r="BB8" i="39" s="1"/>
  <c r="BC6" i="39"/>
  <c r="BC8" i="39" s="1"/>
  <c r="BD6" i="39"/>
  <c r="BD8" i="39" s="1"/>
  <c r="BE6" i="39"/>
  <c r="BE8" i="39" s="1"/>
  <c r="E10" i="39"/>
  <c r="E6" i="39"/>
  <c r="E8"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8"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8"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8"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6" i="39"/>
  <c r="E12" i="39"/>
  <c r="E43" i="40" s="1"/>
  <c r="BG6" i="39"/>
  <c r="BH6"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0" i="39" s="1"/>
  <c r="AS12"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0" i="39" s="1"/>
  <c r="AC12" i="39" s="1"/>
  <c r="AC43" i="40" s="1"/>
  <c r="AA43" i="37"/>
  <c r="AA35" i="40" s="1"/>
  <c r="U22" i="35"/>
  <c r="U10" i="39" s="1"/>
  <c r="U12"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0" i="39" s="1"/>
  <c r="M12" i="39" s="1"/>
  <c r="M43" i="40" s="1"/>
  <c r="Z48" i="35"/>
  <c r="Z26" i="40" s="1"/>
  <c r="BA22" i="35"/>
  <c r="BA10" i="39" s="1"/>
  <c r="BA12" i="39" s="1"/>
  <c r="BA43" i="40" s="1"/>
  <c r="BH39" i="37"/>
  <c r="O43" i="37"/>
  <c r="O35" i="40" s="1"/>
  <c r="BE10" i="39"/>
  <c r="BE12" i="39" s="1"/>
  <c r="BE43" i="40" s="1"/>
  <c r="BE24" i="35"/>
  <c r="BE19" i="40" s="1"/>
  <c r="AW10" i="39"/>
  <c r="AW12" i="39" s="1"/>
  <c r="AW43" i="40" s="1"/>
  <c r="AW24" i="35"/>
  <c r="AW19" i="40" s="1"/>
  <c r="AO10" i="39"/>
  <c r="AO12" i="39" s="1"/>
  <c r="AO43" i="40" s="1"/>
  <c r="AO24" i="35"/>
  <c r="AO19" i="40" s="1"/>
  <c r="AG10" i="39"/>
  <c r="AG12" i="39" s="1"/>
  <c r="AG43" i="40" s="1"/>
  <c r="AG24" i="35"/>
  <c r="AG19" i="40" s="1"/>
  <c r="Y10" i="39"/>
  <c r="Y12" i="39" s="1"/>
  <c r="Y43" i="40" s="1"/>
  <c r="Y24" i="35"/>
  <c r="Y19" i="40" s="1"/>
  <c r="Q10" i="39"/>
  <c r="Q12" i="39" s="1"/>
  <c r="Q43" i="40" s="1"/>
  <c r="Q24" i="35"/>
  <c r="Q19" i="40" s="1"/>
  <c r="I10" i="39"/>
  <c r="I12" i="39" s="1"/>
  <c r="I43" i="40" s="1"/>
  <c r="BG12" i="35"/>
  <c r="BF12" i="35"/>
  <c r="F15" i="35"/>
  <c r="BG13" i="35"/>
  <c r="BF13" i="35"/>
  <c r="AK10" i="39"/>
  <c r="X15" i="35"/>
  <c r="BC10" i="39"/>
  <c r="BC12" i="39" s="1"/>
  <c r="BC43" i="40" s="1"/>
  <c r="BC24" i="35"/>
  <c r="BC19" i="40" s="1"/>
  <c r="AY10" i="39"/>
  <c r="AY12" i="39" s="1"/>
  <c r="AY43" i="40" s="1"/>
  <c r="AY24" i="35"/>
  <c r="AY19" i="40" s="1"/>
  <c r="AU10" i="39"/>
  <c r="AU12" i="39" s="1"/>
  <c r="AU43" i="40" s="1"/>
  <c r="AU24" i="35"/>
  <c r="AU19" i="40" s="1"/>
  <c r="AQ10" i="39"/>
  <c r="AQ12" i="39" s="1"/>
  <c r="AQ43" i="40" s="1"/>
  <c r="AQ24" i="35"/>
  <c r="AQ19" i="40" s="1"/>
  <c r="AM10" i="39"/>
  <c r="AM12" i="39" s="1"/>
  <c r="AM43" i="40" s="1"/>
  <c r="AM24" i="35"/>
  <c r="AM19" i="40" s="1"/>
  <c r="BH17" i="35"/>
  <c r="AI10" i="39"/>
  <c r="AI12" i="39" s="1"/>
  <c r="AI43" i="40" s="1"/>
  <c r="AI24" i="35"/>
  <c r="AI19" i="40" s="1"/>
  <c r="AE10" i="39"/>
  <c r="AE12" i="39" s="1"/>
  <c r="AE43" i="40" s="1"/>
  <c r="AE24" i="35"/>
  <c r="AE19" i="40" s="1"/>
  <c r="AA10" i="39"/>
  <c r="AA12" i="39" s="1"/>
  <c r="AA43" i="40" s="1"/>
  <c r="AA24" i="35"/>
  <c r="AA19" i="40" s="1"/>
  <c r="W10" i="39"/>
  <c r="W12" i="39" s="1"/>
  <c r="W43" i="40" s="1"/>
  <c r="W24" i="35"/>
  <c r="W19" i="40" s="1"/>
  <c r="S10" i="39"/>
  <c r="S12" i="39" s="1"/>
  <c r="S43" i="40" s="1"/>
  <c r="S24" i="35"/>
  <c r="S19" i="40" s="1"/>
  <c r="O10" i="39"/>
  <c r="O12" i="39" s="1"/>
  <c r="O43" i="40" s="1"/>
  <c r="O24" i="35"/>
  <c r="O19" i="40" s="1"/>
  <c r="K10" i="39"/>
  <c r="K12" i="39" s="1"/>
  <c r="K43" i="40" s="1"/>
  <c r="K24" i="35"/>
  <c r="K19" i="40" s="1"/>
  <c r="G10" i="39"/>
  <c r="G12"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0" i="39"/>
  <c r="BD12" i="39" s="1"/>
  <c r="BD43" i="40" s="1"/>
  <c r="BD24" i="35"/>
  <c r="BD19" i="40" s="1"/>
  <c r="BB10" i="39"/>
  <c r="BB12" i="39" s="1"/>
  <c r="BB43" i="40" s="1"/>
  <c r="BB24" i="35"/>
  <c r="BB19" i="40" s="1"/>
  <c r="AZ10" i="39"/>
  <c r="AZ12" i="39" s="1"/>
  <c r="AZ43" i="40" s="1"/>
  <c r="AZ24" i="35"/>
  <c r="AZ19" i="40" s="1"/>
  <c r="AX10" i="39"/>
  <c r="AX12" i="39" s="1"/>
  <c r="AX43" i="40" s="1"/>
  <c r="AX24" i="35"/>
  <c r="AX19" i="40" s="1"/>
  <c r="AV10" i="39"/>
  <c r="AV12" i="39" s="1"/>
  <c r="AV43" i="40" s="1"/>
  <c r="AV24" i="35"/>
  <c r="AV19" i="40" s="1"/>
  <c r="AT10" i="39"/>
  <c r="AT12" i="39" s="1"/>
  <c r="AT43" i="40" s="1"/>
  <c r="AT24" i="35"/>
  <c r="AT19" i="40" s="1"/>
  <c r="AR10" i="39"/>
  <c r="AR12" i="39" s="1"/>
  <c r="AR43" i="40" s="1"/>
  <c r="AR24" i="35"/>
  <c r="AR19" i="40" s="1"/>
  <c r="AP10" i="39"/>
  <c r="AP12" i="39" s="1"/>
  <c r="AP43" i="40" s="1"/>
  <c r="AP24" i="35"/>
  <c r="AP19" i="40" s="1"/>
  <c r="AN10" i="39"/>
  <c r="AN12" i="39" s="1"/>
  <c r="AN43" i="40" s="1"/>
  <c r="AN24" i="35"/>
  <c r="AN19" i="40" s="1"/>
  <c r="AL10" i="39"/>
  <c r="AL12" i="39" s="1"/>
  <c r="AL43" i="40" s="1"/>
  <c r="AL24" i="35"/>
  <c r="AL19" i="40" s="1"/>
  <c r="AJ10" i="39"/>
  <c r="AJ12" i="39" s="1"/>
  <c r="AJ43" i="40" s="1"/>
  <c r="AJ24" i="35"/>
  <c r="AJ19" i="40" s="1"/>
  <c r="AH10" i="39"/>
  <c r="AH12" i="39" s="1"/>
  <c r="AH43" i="40" s="1"/>
  <c r="AH24" i="35"/>
  <c r="AH19" i="40" s="1"/>
  <c r="AF10" i="39"/>
  <c r="AF12" i="39" s="1"/>
  <c r="AF43" i="40" s="1"/>
  <c r="AF24" i="35"/>
  <c r="AF19" i="40" s="1"/>
  <c r="AD10" i="39"/>
  <c r="AD12" i="39" s="1"/>
  <c r="AD43" i="40" s="1"/>
  <c r="AD24" i="35"/>
  <c r="AD19" i="40" s="1"/>
  <c r="AB10" i="39"/>
  <c r="AB12" i="39" s="1"/>
  <c r="AB43" i="40" s="1"/>
  <c r="AB24" i="35"/>
  <c r="AB19" i="40" s="1"/>
  <c r="Z10" i="39"/>
  <c r="Z12" i="39" s="1"/>
  <c r="Z43" i="40" s="1"/>
  <c r="Z24" i="35"/>
  <c r="Z19" i="40" s="1"/>
  <c r="V10" i="39"/>
  <c r="V12" i="39" s="1"/>
  <c r="V43" i="40" s="1"/>
  <c r="V24" i="35"/>
  <c r="V19" i="40" s="1"/>
  <c r="T10" i="39"/>
  <c r="T12" i="39" s="1"/>
  <c r="T43" i="40" s="1"/>
  <c r="T24" i="35"/>
  <c r="T19" i="40" s="1"/>
  <c r="R10" i="39"/>
  <c r="R12" i="39" s="1"/>
  <c r="R43" i="40" s="1"/>
  <c r="R24" i="35"/>
  <c r="R19" i="40" s="1"/>
  <c r="P10" i="39"/>
  <c r="P12" i="39" s="1"/>
  <c r="P43" i="40" s="1"/>
  <c r="P24" i="35"/>
  <c r="P19" i="40" s="1"/>
  <c r="N10" i="39"/>
  <c r="N12" i="39" s="1"/>
  <c r="N43" i="40" s="1"/>
  <c r="N24" i="35"/>
  <c r="N19" i="40" s="1"/>
  <c r="L10" i="39"/>
  <c r="L12" i="39" s="1"/>
  <c r="L43" i="40" s="1"/>
  <c r="L24" i="35"/>
  <c r="L19" i="40" s="1"/>
  <c r="J10" i="39"/>
  <c r="J12" i="39" s="1"/>
  <c r="J43" i="40" s="1"/>
  <c r="J24" i="35"/>
  <c r="J19" i="40" s="1"/>
  <c r="H10" i="39"/>
  <c r="H12"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0" i="39"/>
  <c r="F24" i="35"/>
  <c r="F19" i="40" s="1"/>
  <c r="BF19" i="40" s="1"/>
  <c r="BH15" i="35"/>
  <c r="AK17" i="40"/>
  <c r="BH17" i="40" s="1"/>
  <c r="BH46" i="35"/>
  <c r="AK48" i="35"/>
  <c r="AK26" i="40" s="1"/>
  <c r="BH26" i="40" s="1"/>
  <c r="BG15" i="35"/>
  <c r="X17" i="40"/>
  <c r="BG17" i="40" s="1"/>
  <c r="BH10" i="39"/>
  <c r="BH12" i="39" s="1"/>
  <c r="AK12" i="39"/>
  <c r="AK43" i="40" s="1"/>
  <c r="BH43" i="40" s="1"/>
  <c r="BF15" i="35"/>
  <c r="F17" i="40"/>
  <c r="BF17" i="40" s="1"/>
  <c r="BG46" i="35"/>
  <c r="X48" i="35"/>
  <c r="X26" i="40" s="1"/>
  <c r="BG26" i="40" s="1"/>
  <c r="BG41" i="35"/>
  <c r="X24" i="40"/>
  <c r="X24" i="38"/>
  <c r="BG24" i="38" s="1"/>
  <c r="X10"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2" i="39"/>
  <c r="F43" i="40" s="1"/>
  <c r="BF43" i="40" s="1"/>
  <c r="BF10" i="39"/>
  <c r="BF12" i="39" s="1"/>
  <c r="BF28" i="38"/>
  <c r="X12" i="39"/>
  <c r="X43" i="40" s="1"/>
  <c r="BG43" i="40" s="1"/>
  <c r="BG10" i="39"/>
  <c r="BG12"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6"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8" i="39"/>
  <c r="D46" i="38"/>
  <c r="D15" i="38"/>
  <c r="D19" i="38" s="1"/>
  <c r="D37" i="40" s="1"/>
  <c r="D39" i="37"/>
  <c r="D23" i="36"/>
  <c r="D15" i="36"/>
  <c r="D46" i="35"/>
  <c r="D41" i="35"/>
  <c r="D24" i="38" s="1"/>
  <c r="D22" i="35"/>
  <c r="D10" i="39" s="1"/>
  <c r="D15" i="35"/>
  <c r="D17" i="40" s="1"/>
  <c r="D26" i="38" l="1"/>
  <c r="D41" i="37"/>
  <c r="D43" i="37" s="1"/>
  <c r="D35" i="40" s="1"/>
  <c r="D48" i="35"/>
  <c r="D26" i="40" s="1"/>
  <c r="D12"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4" i="39"/>
  <c r="E10" i="38"/>
  <c r="E17" i="38" s="1"/>
  <c r="E10" i="37"/>
  <c r="E10" i="36"/>
  <c r="E10" i="35"/>
  <c r="G11" i="40"/>
  <c r="G4" i="39"/>
  <c r="G10" i="38"/>
  <c r="G17" i="38" s="1"/>
  <c r="G19" i="38" s="1"/>
  <c r="G37" i="40" s="1"/>
  <c r="G10" i="37"/>
  <c r="G10" i="36"/>
  <c r="G10" i="35"/>
  <c r="I11" i="40"/>
  <c r="I4" i="39"/>
  <c r="I10" i="38"/>
  <c r="I17" i="38" s="1"/>
  <c r="I19" i="38" s="1"/>
  <c r="I37" i="40" s="1"/>
  <c r="I10" i="37"/>
  <c r="I10" i="36"/>
  <c r="I10" i="35"/>
  <c r="K11" i="40"/>
  <c r="K4" i="39"/>
  <c r="K10" i="38"/>
  <c r="K17" i="38" s="1"/>
  <c r="K19" i="38" s="1"/>
  <c r="K37" i="40" s="1"/>
  <c r="K10" i="37"/>
  <c r="K10" i="36"/>
  <c r="K10" i="35"/>
  <c r="M11" i="40"/>
  <c r="M4" i="39"/>
  <c r="M10" i="38"/>
  <c r="M17" i="38" s="1"/>
  <c r="M19" i="38" s="1"/>
  <c r="M37" i="40" s="1"/>
  <c r="M10" i="37"/>
  <c r="M10" i="36"/>
  <c r="M10" i="35"/>
  <c r="O11" i="40"/>
  <c r="O4" i="39"/>
  <c r="O10" i="38"/>
  <c r="O17" i="38" s="1"/>
  <c r="O19" i="38" s="1"/>
  <c r="O37" i="40" s="1"/>
  <c r="O10" i="37"/>
  <c r="O10" i="36"/>
  <c r="O10" i="35"/>
  <c r="Q11" i="40"/>
  <c r="Q4" i="39"/>
  <c r="Q10" i="38"/>
  <c r="Q17" i="38" s="1"/>
  <c r="Q19" i="38" s="1"/>
  <c r="Q37" i="40" s="1"/>
  <c r="Q10" i="37"/>
  <c r="Q10" i="36"/>
  <c r="Q10" i="35"/>
  <c r="S11" i="40"/>
  <c r="S4" i="39"/>
  <c r="S10" i="38"/>
  <c r="S17" i="38" s="1"/>
  <c r="S19" i="38" s="1"/>
  <c r="S37" i="40" s="1"/>
  <c r="S10" i="37"/>
  <c r="S10" i="36"/>
  <c r="S10" i="35"/>
  <c r="U11" i="40"/>
  <c r="U4" i="39"/>
  <c r="U10" i="38"/>
  <c r="U17" i="38" s="1"/>
  <c r="U19" i="38" s="1"/>
  <c r="U37" i="40" s="1"/>
  <c r="U10" i="37"/>
  <c r="U10" i="36"/>
  <c r="U10" i="35"/>
  <c r="W11" i="40"/>
  <c r="W4" i="39"/>
  <c r="W10" i="38"/>
  <c r="W17" i="38" s="1"/>
  <c r="W19" i="38" s="1"/>
  <c r="W37" i="40" s="1"/>
  <c r="W10" i="37"/>
  <c r="W10" i="36"/>
  <c r="W10" i="35"/>
  <c r="Y11" i="40"/>
  <c r="Y4" i="39"/>
  <c r="Y10" i="38"/>
  <c r="Y17" i="38" s="1"/>
  <c r="Y19" i="38" s="1"/>
  <c r="Y37" i="40" s="1"/>
  <c r="Y10" i="37"/>
  <c r="Y10" i="36"/>
  <c r="Y10" i="35"/>
  <c r="AA11" i="40"/>
  <c r="AA4" i="39"/>
  <c r="AA10" i="38"/>
  <c r="AA17" i="38" s="1"/>
  <c r="AA19" i="38" s="1"/>
  <c r="AA37" i="40" s="1"/>
  <c r="AA10" i="37"/>
  <c r="AA10" i="36"/>
  <c r="AA10" i="35"/>
  <c r="AC11" i="40"/>
  <c r="AC4" i="39"/>
  <c r="AC10" i="38"/>
  <c r="AC17" i="38" s="1"/>
  <c r="AC19" i="38" s="1"/>
  <c r="AC37" i="40" s="1"/>
  <c r="AC10" i="37"/>
  <c r="AC10" i="36"/>
  <c r="AC10" i="35"/>
  <c r="AE11" i="40"/>
  <c r="AE4" i="39"/>
  <c r="AE10" i="38"/>
  <c r="AE17" i="38" s="1"/>
  <c r="AE19" i="38" s="1"/>
  <c r="AE37" i="40" s="1"/>
  <c r="AE10" i="37"/>
  <c r="AE10" i="36"/>
  <c r="AE10" i="35"/>
  <c r="AG11" i="40"/>
  <c r="AG4" i="39"/>
  <c r="AG10" i="38"/>
  <c r="AG17" i="38" s="1"/>
  <c r="AG19" i="38" s="1"/>
  <c r="AG37" i="40" s="1"/>
  <c r="AG10" i="37"/>
  <c r="AG10" i="36"/>
  <c r="AG10" i="35"/>
  <c r="AI11" i="40"/>
  <c r="AI4" i="39"/>
  <c r="AI10" i="38"/>
  <c r="AI17" i="38" s="1"/>
  <c r="AI19" i="38" s="1"/>
  <c r="AI37" i="40" s="1"/>
  <c r="AI10" i="37"/>
  <c r="AI10" i="36"/>
  <c r="AI10" i="35"/>
  <c r="AK11" i="40"/>
  <c r="AK4" i="39"/>
  <c r="AK10" i="38"/>
  <c r="AK17" i="38" s="1"/>
  <c r="AK10" i="37"/>
  <c r="AK10" i="36"/>
  <c r="AK10" i="35"/>
  <c r="AM11" i="40"/>
  <c r="AM4" i="39"/>
  <c r="AM10" i="38"/>
  <c r="AM17" i="38" s="1"/>
  <c r="AM19" i="38" s="1"/>
  <c r="AM37" i="40" s="1"/>
  <c r="AM10" i="37"/>
  <c r="AM10" i="36"/>
  <c r="AM10" i="35"/>
  <c r="AO11" i="40"/>
  <c r="AO4" i="39"/>
  <c r="AO10" i="38"/>
  <c r="AO17" i="38" s="1"/>
  <c r="AO19" i="38" s="1"/>
  <c r="AO37" i="40" s="1"/>
  <c r="AO10" i="37"/>
  <c r="AO10" i="36"/>
  <c r="AO10" i="35"/>
  <c r="AQ11" i="40"/>
  <c r="AQ4" i="39"/>
  <c r="AQ10" i="38"/>
  <c r="AQ17" i="38" s="1"/>
  <c r="AQ19" i="38" s="1"/>
  <c r="AQ37" i="40" s="1"/>
  <c r="AQ10" i="37"/>
  <c r="AQ10" i="36"/>
  <c r="AQ10" i="35"/>
  <c r="AS11" i="40"/>
  <c r="AS4" i="39"/>
  <c r="AS10" i="38"/>
  <c r="AS17" i="38" s="1"/>
  <c r="AS19" i="38" s="1"/>
  <c r="AS37" i="40" s="1"/>
  <c r="AS10" i="37"/>
  <c r="AS10" i="36"/>
  <c r="AS10" i="35"/>
  <c r="AU11" i="40"/>
  <c r="AU4" i="39"/>
  <c r="AU10" i="38"/>
  <c r="AU17" i="38" s="1"/>
  <c r="AU19" i="38" s="1"/>
  <c r="AU37" i="40" s="1"/>
  <c r="AU10" i="37"/>
  <c r="AU10" i="36"/>
  <c r="AU10" i="35"/>
  <c r="AW11" i="40"/>
  <c r="AW4" i="39"/>
  <c r="AW10" i="38"/>
  <c r="AW17" i="38" s="1"/>
  <c r="AW19" i="38" s="1"/>
  <c r="AW37" i="40" s="1"/>
  <c r="AW10" i="37"/>
  <c r="AW10" i="36"/>
  <c r="AW10" i="35"/>
  <c r="AY11" i="40"/>
  <c r="AY4" i="39"/>
  <c r="AY10" i="38"/>
  <c r="AY17" i="38" s="1"/>
  <c r="AY19" i="38" s="1"/>
  <c r="AY37" i="40" s="1"/>
  <c r="AY10" i="37"/>
  <c r="AY10" i="36"/>
  <c r="AY10" i="35"/>
  <c r="BA11" i="40"/>
  <c r="BA4" i="39"/>
  <c r="BA10" i="38"/>
  <c r="BA17" i="38" s="1"/>
  <c r="BA19" i="38" s="1"/>
  <c r="BA37" i="40" s="1"/>
  <c r="BA10" i="37"/>
  <c r="BA10" i="36"/>
  <c r="BA10" i="35"/>
  <c r="BC11" i="40"/>
  <c r="BC4" i="39"/>
  <c r="BC10" i="38"/>
  <c r="BC17" i="38" s="1"/>
  <c r="BC19" i="38" s="1"/>
  <c r="BC37" i="40" s="1"/>
  <c r="BC10" i="37"/>
  <c r="BC10" i="36"/>
  <c r="BC10" i="35"/>
  <c r="BE11" i="40"/>
  <c r="BE4" i="39"/>
  <c r="BE10" i="38"/>
  <c r="BE17" i="38" s="1"/>
  <c r="BE19" i="38" s="1"/>
  <c r="BE37" i="40" s="1"/>
  <c r="BE10" i="37"/>
  <c r="BE10" i="36"/>
  <c r="BE10" i="35"/>
  <c r="F11" i="40"/>
  <c r="F4" i="39"/>
  <c r="F10" i="38"/>
  <c r="F17" i="38" s="1"/>
  <c r="F19" i="38" s="1"/>
  <c r="F37" i="40" s="1"/>
  <c r="F10" i="37"/>
  <c r="F10" i="36"/>
  <c r="F10" i="35"/>
  <c r="H11" i="40"/>
  <c r="H4" i="39"/>
  <c r="H10" i="38"/>
  <c r="H17" i="38" s="1"/>
  <c r="H19" i="38" s="1"/>
  <c r="H37" i="40" s="1"/>
  <c r="H10" i="37"/>
  <c r="H10" i="36"/>
  <c r="H10" i="35"/>
  <c r="J10" i="37"/>
  <c r="J10" i="36"/>
  <c r="J11" i="40"/>
  <c r="J4" i="39"/>
  <c r="J10" i="38"/>
  <c r="J17" i="38" s="1"/>
  <c r="J19" i="38" s="1"/>
  <c r="J37" i="40" s="1"/>
  <c r="J10" i="35"/>
  <c r="L11" i="40"/>
  <c r="L4" i="39"/>
  <c r="L10" i="38"/>
  <c r="L17" i="38" s="1"/>
  <c r="L19" i="38" s="1"/>
  <c r="L37" i="40" s="1"/>
  <c r="L10" i="37"/>
  <c r="L10" i="36"/>
  <c r="L10" i="35"/>
  <c r="N11" i="40"/>
  <c r="N4" i="39"/>
  <c r="N10" i="38"/>
  <c r="N17" i="38" s="1"/>
  <c r="N19" i="38" s="1"/>
  <c r="N37" i="40" s="1"/>
  <c r="N10" i="37"/>
  <c r="N10" i="36"/>
  <c r="N10" i="35"/>
  <c r="P11" i="40"/>
  <c r="P4" i="39"/>
  <c r="P10" i="38"/>
  <c r="P17" i="38" s="1"/>
  <c r="P19" i="38" s="1"/>
  <c r="P37" i="40" s="1"/>
  <c r="P10" i="37"/>
  <c r="P10" i="36"/>
  <c r="P10" i="35"/>
  <c r="R10" i="37"/>
  <c r="R10" i="36"/>
  <c r="R11" i="40"/>
  <c r="R4" i="39"/>
  <c r="R10" i="38"/>
  <c r="R17" i="38" s="1"/>
  <c r="R19" i="38" s="1"/>
  <c r="R37" i="40" s="1"/>
  <c r="R10" i="35"/>
  <c r="T11" i="40"/>
  <c r="T4" i="39"/>
  <c r="T10" i="38"/>
  <c r="T17" i="38" s="1"/>
  <c r="T19" i="38" s="1"/>
  <c r="T37" i="40" s="1"/>
  <c r="T10" i="37"/>
  <c r="T10" i="36"/>
  <c r="T10" i="35"/>
  <c r="V11" i="40"/>
  <c r="V4" i="39"/>
  <c r="V10" i="38"/>
  <c r="V17" i="38" s="1"/>
  <c r="V19" i="38" s="1"/>
  <c r="V37" i="40" s="1"/>
  <c r="V10" i="37"/>
  <c r="V10" i="36"/>
  <c r="V10" i="35"/>
  <c r="X11" i="40"/>
  <c r="X4" i="39"/>
  <c r="X10" i="38"/>
  <c r="X17" i="38" s="1"/>
  <c r="X10" i="37"/>
  <c r="X10" i="36"/>
  <c r="X10" i="35"/>
  <c r="Z10" i="37"/>
  <c r="Z10" i="36"/>
  <c r="Z11" i="40"/>
  <c r="Z4" i="39"/>
  <c r="Z10" i="38"/>
  <c r="Z17" i="38" s="1"/>
  <c r="Z19" i="38" s="1"/>
  <c r="Z37" i="40" s="1"/>
  <c r="Z10" i="35"/>
  <c r="AB11" i="40"/>
  <c r="AB4" i="39"/>
  <c r="AB10" i="38"/>
  <c r="AB17" i="38" s="1"/>
  <c r="AB19" i="38" s="1"/>
  <c r="AB37" i="40" s="1"/>
  <c r="AB10" i="37"/>
  <c r="AB10" i="36"/>
  <c r="AB10" i="35"/>
  <c r="AD11" i="40"/>
  <c r="AD4" i="39"/>
  <c r="AD10" i="38"/>
  <c r="AD17" i="38" s="1"/>
  <c r="AD19" i="38" s="1"/>
  <c r="AD37" i="40" s="1"/>
  <c r="AD10" i="37"/>
  <c r="AD10" i="36"/>
  <c r="AD10" i="35"/>
  <c r="AF11" i="40"/>
  <c r="AF4" i="39"/>
  <c r="AF10" i="38"/>
  <c r="AF17" i="38" s="1"/>
  <c r="AF19" i="38" s="1"/>
  <c r="AF37" i="40" s="1"/>
  <c r="AF10" i="37"/>
  <c r="AF10" i="36"/>
  <c r="AF10" i="35"/>
  <c r="AH10" i="37"/>
  <c r="AH10" i="36"/>
  <c r="AH11" i="40"/>
  <c r="AH4" i="39"/>
  <c r="AH10" i="38"/>
  <c r="AH17" i="38" s="1"/>
  <c r="AH19" i="38" s="1"/>
  <c r="AH37" i="40" s="1"/>
  <c r="AH10" i="35"/>
  <c r="AJ11" i="40"/>
  <c r="AJ4" i="39"/>
  <c r="AJ10" i="38"/>
  <c r="AJ17" i="38" s="1"/>
  <c r="AJ19" i="38" s="1"/>
  <c r="AJ37" i="40" s="1"/>
  <c r="AJ10" i="37"/>
  <c r="AJ10" i="36"/>
  <c r="AJ10" i="35"/>
  <c r="AL11" i="40"/>
  <c r="AL4" i="39"/>
  <c r="AL10" i="38"/>
  <c r="AL17" i="38" s="1"/>
  <c r="AL19" i="38" s="1"/>
  <c r="AL37" i="40" s="1"/>
  <c r="AL10" i="37"/>
  <c r="AL10" i="36"/>
  <c r="AL10" i="35"/>
  <c r="AN11" i="40"/>
  <c r="AN4" i="39"/>
  <c r="AN10" i="38"/>
  <c r="AN17" i="38" s="1"/>
  <c r="AN19" i="38" s="1"/>
  <c r="AN37" i="40" s="1"/>
  <c r="AN10" i="37"/>
  <c r="AN10" i="36"/>
  <c r="AN10" i="35"/>
  <c r="AP10" i="37"/>
  <c r="AP11" i="40"/>
  <c r="AP4" i="39"/>
  <c r="AP10" i="38"/>
  <c r="AP17" i="38" s="1"/>
  <c r="AP19" i="38" s="1"/>
  <c r="AP37" i="40" s="1"/>
  <c r="AP10" i="36"/>
  <c r="AP10" i="35"/>
  <c r="AR11" i="40"/>
  <c r="AR4" i="39"/>
  <c r="AR10" i="38"/>
  <c r="AR17" i="38" s="1"/>
  <c r="AR19" i="38" s="1"/>
  <c r="AR37" i="40" s="1"/>
  <c r="AR10" i="37"/>
  <c r="AR10" i="36"/>
  <c r="AR10" i="35"/>
  <c r="AT11" i="40"/>
  <c r="AT4" i="39"/>
  <c r="AT10" i="38"/>
  <c r="AT17" i="38" s="1"/>
  <c r="AT19" i="38" s="1"/>
  <c r="AT37" i="40" s="1"/>
  <c r="AT10" i="37"/>
  <c r="AT10" i="36"/>
  <c r="AT10" i="35"/>
  <c r="AV11" i="40"/>
  <c r="AV4" i="39"/>
  <c r="AV10" i="38"/>
  <c r="AV17" i="38" s="1"/>
  <c r="AV19" i="38" s="1"/>
  <c r="AV37" i="40" s="1"/>
  <c r="AV10" i="37"/>
  <c r="AV10" i="36"/>
  <c r="AV10" i="35"/>
  <c r="AX10" i="37"/>
  <c r="AX11" i="40"/>
  <c r="AX4" i="39"/>
  <c r="AX10" i="38"/>
  <c r="AX17" i="38" s="1"/>
  <c r="AX19" i="38" s="1"/>
  <c r="AX37" i="40" s="1"/>
  <c r="AX10" i="36"/>
  <c r="AX10" i="35"/>
  <c r="AZ11" i="40"/>
  <c r="AZ4" i="39"/>
  <c r="AZ10" i="38"/>
  <c r="AZ17" i="38" s="1"/>
  <c r="AZ19" i="38" s="1"/>
  <c r="AZ37" i="40" s="1"/>
  <c r="AZ10" i="37"/>
  <c r="AZ10" i="36"/>
  <c r="AZ10" i="35"/>
  <c r="BB11" i="40"/>
  <c r="BB4" i="39"/>
  <c r="BB10" i="38"/>
  <c r="BB17" i="38" s="1"/>
  <c r="BB19" i="38" s="1"/>
  <c r="BB37" i="40" s="1"/>
  <c r="BB10" i="37"/>
  <c r="BB10" i="36"/>
  <c r="BB10" i="35"/>
  <c r="BD11" i="40"/>
  <c r="BD4"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4" i="39"/>
  <c r="BG10" i="38"/>
  <c r="BG10" i="37"/>
  <c r="BG10" i="36"/>
  <c r="BG10" i="35"/>
  <c r="BF10" i="37"/>
  <c r="BF11" i="40"/>
  <c r="BF4" i="39"/>
  <c r="BF10" i="38"/>
  <c r="BF10" i="36"/>
  <c r="BF10" i="35"/>
  <c r="BH11" i="40"/>
  <c r="BH4"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<sst xmlns="http://schemas.openxmlformats.org/spreadsheetml/2006/main" count="5598" uniqueCount="822">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</sst>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22" fillId="0" borderId="0" xfId="0" applyFont="1" applyAlignment="1">
      <alignment horizontal="left"/>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4"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1">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14"/>
  <sheetViews>
    <sheetView tabSelected="1" workbookViewId="0">
      <pane xSplit="4" ySplit="5" topLeftCell="AY6" activePane="bottomRight" state="frozen"/>
      <selection pane="topRight" activeCell="E1" sqref="E1"/>
      <selection pane="bottomLeft" activeCell="A12" sqref="A12"/>
      <selection pane="bottomRight" activeCell="C19" sqref="C19"/>
    </sheetView>
  </sheetViews>
  <sheetFormatPr baseColWidth="10" defaultRowHeight="15" x14ac:dyDescent="0.25"/>
  <cols>
    <col min="1" max="1" width="51.85546875" customWidth="1"/>
    <col min="2" max="2" width="7.42578125" customWidth="1"/>
    <col min="4" max="4" width="22.85546875" customWidth="1"/>
    <col min="5" max="57" width="15.7109375" hidden="1" customWidth="1"/>
    <col min="58" max="60" width="17.7109375" customWidth="1"/>
  </cols>
  <sheetData>
    <row r="2" spans="1:60" ht="18.75" x14ac:dyDescent="0.3">
      <c r="A2" s="221" t="s">
        <v>505</v>
      </c>
      <c r="B2" s="221"/>
      <c r="C2" s="221"/>
      <c r="D2" s="221"/>
    </row>
    <row r="4" spans="1:60" x14ac:dyDescent="0.25">
      <c r="A4" s="7" t="s">
        <v>572</v>
      </c>
      <c r="B4" s="110"/>
      <c r="C4" s="65" t="s">
        <v>507</v>
      </c>
      <c r="D4" s="65" t="s">
        <v>459</v>
      </c>
      <c r="E4" s="146">
        <f>'4.1 Comptes 2020 natures'!E2</f>
        <v>923</v>
      </c>
      <c r="F4" s="146">
        <f>'4.1 Comptes 2020 natures'!F2</f>
        <v>270</v>
      </c>
      <c r="G4" s="146">
        <f>'4.1 Comptes 2020 natures'!G2</f>
        <v>485</v>
      </c>
      <c r="H4" s="146">
        <f>'4.1 Comptes 2020 natures'!H2</f>
        <v>446</v>
      </c>
      <c r="I4" s="146">
        <f>'4.1 Comptes 2020 natures'!I2</f>
        <v>3631</v>
      </c>
      <c r="J4" s="146">
        <f>'4.1 Comptes 2020 natures'!J2</f>
        <v>3313</v>
      </c>
      <c r="K4" s="146">
        <f>'4.1 Comptes 2020 natures'!K2</f>
        <v>2644</v>
      </c>
      <c r="L4" s="147">
        <f>'4.1 Comptes 2020 natures'!L2</f>
        <v>12618</v>
      </c>
      <c r="M4" s="147">
        <f>'4.1 Comptes 2020 natures'!M2</f>
        <v>1371</v>
      </c>
      <c r="N4" s="147">
        <f>'4.1 Comptes 2020 natures'!N2</f>
        <v>118</v>
      </c>
      <c r="O4" s="147">
        <f>'4.1 Comptes 2020 natures'!O2</f>
        <v>7167</v>
      </c>
      <c r="P4" s="147">
        <f>'4.1 Comptes 2020 natures'!P2</f>
        <v>528</v>
      </c>
      <c r="Q4" s="147">
        <f>'4.1 Comptes 2020 natures'!Q2</f>
        <v>108</v>
      </c>
      <c r="R4" s="147">
        <f>'4.1 Comptes 2020 natures'!R2</f>
        <v>415</v>
      </c>
      <c r="S4" s="147">
        <f>'4.1 Comptes 2020 natures'!S2</f>
        <v>349</v>
      </c>
      <c r="T4" s="147">
        <f>'4.1 Comptes 2020 natures'!T2</f>
        <v>687</v>
      </c>
      <c r="U4" s="147">
        <f>'4.1 Comptes 2020 natures'!U2</f>
        <v>255</v>
      </c>
      <c r="V4" s="147">
        <f>'4.1 Comptes 2020 natures'!V2</f>
        <v>436</v>
      </c>
      <c r="W4" s="147">
        <f>'4.1 Comptes 2020 natures'!W2</f>
        <v>3190</v>
      </c>
      <c r="X4" s="148">
        <f>'4.1 Comptes 2020 natures'!X2</f>
        <v>324</v>
      </c>
      <c r="Y4" s="148">
        <f>'4.1 Comptes 2020 natures'!Y2</f>
        <v>1246</v>
      </c>
      <c r="Z4" s="148">
        <f>'4.1 Comptes 2020 natures'!Z2</f>
        <v>1528</v>
      </c>
      <c r="AA4" s="148">
        <f>'4.1 Comptes 2020 natures'!AA2</f>
        <v>96</v>
      </c>
      <c r="AB4" s="148">
        <f>'4.1 Comptes 2020 natures'!AB2</f>
        <v>149</v>
      </c>
      <c r="AC4" s="148">
        <f>'4.1 Comptes 2020 natures'!AC2</f>
        <v>516</v>
      </c>
      <c r="AD4" s="148">
        <f>'4.1 Comptes 2020 natures'!AD2</f>
        <v>671</v>
      </c>
      <c r="AE4" s="148">
        <f>'4.1 Comptes 2020 natures'!AE2</f>
        <v>572</v>
      </c>
      <c r="AF4" s="148">
        <f>'4.1 Comptes 2020 natures'!AF2</f>
        <v>490</v>
      </c>
      <c r="AG4" s="148">
        <f>'4.1 Comptes 2020 natures'!AG2</f>
        <v>1914</v>
      </c>
      <c r="AH4" s="148">
        <f>'4.1 Comptes 2020 natures'!AH2</f>
        <v>2615</v>
      </c>
      <c r="AI4" s="148">
        <f>'4.1 Comptes 2020 natures'!AI2</f>
        <v>227</v>
      </c>
      <c r="AJ4" s="148">
        <f>'4.1 Comptes 2020 natures'!AJ2</f>
        <v>131</v>
      </c>
      <c r="AK4" s="149">
        <f>'4.1 Comptes 2020 natures'!AK2</f>
        <v>1895</v>
      </c>
      <c r="AL4" s="149">
        <f>'4.1 Comptes 2020 natures'!AL2</f>
        <v>1135</v>
      </c>
      <c r="AM4" s="149">
        <f>'4.1 Comptes 2020 natures'!AM2</f>
        <v>1241</v>
      </c>
      <c r="AN4" s="149">
        <f>'4.1 Comptes 2020 natures'!AN2</f>
        <v>119</v>
      </c>
      <c r="AO4" s="149">
        <f>'4.1 Comptes 2020 natures'!AO2</f>
        <v>1195</v>
      </c>
      <c r="AP4" s="149">
        <f>'4.1 Comptes 2020 natures'!AP2</f>
        <v>663</v>
      </c>
      <c r="AQ4" s="149">
        <f>'4.1 Comptes 2020 natures'!AQ2</f>
        <v>645</v>
      </c>
      <c r="AR4" s="149">
        <f>'4.1 Comptes 2020 natures'!AR2</f>
        <v>1263</v>
      </c>
      <c r="AS4" s="149">
        <f>'4.1 Comptes 2020 natures'!AS2</f>
        <v>740</v>
      </c>
      <c r="AT4" s="149">
        <f>'4.1 Comptes 2020 natures'!AT2</f>
        <v>1028</v>
      </c>
      <c r="AU4" s="149">
        <f>'4.1 Comptes 2020 natures'!AU2</f>
        <v>314</v>
      </c>
      <c r="AV4" s="149">
        <f>'4.1 Comptes 2020 natures'!AV2</f>
        <v>2400</v>
      </c>
      <c r="AW4" s="149">
        <f>'4.1 Comptes 2020 natures'!AW2</f>
        <v>755</v>
      </c>
      <c r="AX4" s="149">
        <f>'4.1 Comptes 2020 natures'!AX2</f>
        <v>181</v>
      </c>
      <c r="AY4" s="149">
        <f>'4.1 Comptes 2020 natures'!AY2</f>
        <v>347</v>
      </c>
      <c r="AZ4" s="149">
        <f>'4.1 Comptes 2020 natures'!AZ2</f>
        <v>1690</v>
      </c>
      <c r="BA4" s="149">
        <f>'4.1 Comptes 2020 natures'!BA2</f>
        <v>387</v>
      </c>
      <c r="BB4" s="149">
        <f>'4.1 Comptes 2020 natures'!BB2</f>
        <v>1096</v>
      </c>
      <c r="BC4" s="150">
        <f>'4.1 Comptes 2020 natures'!BC2</f>
        <v>188</v>
      </c>
      <c r="BD4" s="150">
        <f>'4.1 Comptes 2020 natures'!BD2</f>
        <v>6434</v>
      </c>
      <c r="BE4" s="149">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x14ac:dyDescent="0.25">
      <c r="A6" s="111" t="s">
        <v>573</v>
      </c>
      <c r="B6" s="112" t="s">
        <v>511</v>
      </c>
      <c r="C6" s="111">
        <v>299</v>
      </c>
      <c r="D6" s="113">
        <f>'Base de données indicateurs1'!BF14</f>
        <v>83274406.620000035</v>
      </c>
      <c r="E6" s="4">
        <f>'Base de données indicateurs1'!E14</f>
        <v>2032602.43</v>
      </c>
      <c r="F6" s="4">
        <f>'Base de données indicateurs1'!F14</f>
        <v>259669.26</v>
      </c>
      <c r="G6" s="4">
        <f>'Base de données indicateurs1'!G14</f>
        <v>306794.81</v>
      </c>
      <c r="H6" s="4">
        <f>'Base de données indicateurs1'!H14</f>
        <v>131830.07</v>
      </c>
      <c r="I6" s="4">
        <f>'Base de données indicateurs1'!I14</f>
        <v>4873264</v>
      </c>
      <c r="J6" s="4">
        <f>'Base de données indicateurs1'!J14</f>
        <v>1471739.28</v>
      </c>
      <c r="K6" s="4">
        <f>'Base de données indicateurs1'!K14</f>
        <v>2812814.04</v>
      </c>
      <c r="L6" s="4">
        <f>'Base de données indicateurs1'!L14</f>
        <v>3367435.7</v>
      </c>
      <c r="M6" s="4">
        <f>'Base de données indicateurs1'!M14</f>
        <v>988470.76</v>
      </c>
      <c r="N6" s="4">
        <f>'Base de données indicateurs1'!N14</f>
        <v>0</v>
      </c>
      <c r="O6" s="4">
        <f>'Base de données indicateurs1'!O14</f>
        <v>-745183.54</v>
      </c>
      <c r="P6" s="4">
        <f>'Base de données indicateurs1'!P14</f>
        <v>273295.59999999998</v>
      </c>
      <c r="Q6" s="4">
        <f>'Base de données indicateurs1'!Q14</f>
        <v>81570.179999999993</v>
      </c>
      <c r="R6" s="4">
        <f>'Base de données indicateurs1'!R14</f>
        <v>218290.27</v>
      </c>
      <c r="S6" s="4">
        <f>'Base de données indicateurs1'!S14</f>
        <v>99293.38</v>
      </c>
      <c r="T6" s="4">
        <f>'Base de données indicateurs1'!T14</f>
        <v>659696.05000000005</v>
      </c>
      <c r="U6" s="4">
        <f>'Base de données indicateurs1'!U14</f>
        <v>3343.42</v>
      </c>
      <c r="V6" s="4">
        <f>'Base de données indicateurs1'!V14</f>
        <v>286705.59000000003</v>
      </c>
      <c r="W6" s="4">
        <f>'Base de données indicateurs1'!W14</f>
        <v>1621215.03</v>
      </c>
      <c r="X6" s="4">
        <f>'Base de données indicateurs1'!X14</f>
        <v>1937692</v>
      </c>
      <c r="Y6" s="4">
        <f>'Base de données indicateurs1'!Y14</f>
        <v>1121797.04</v>
      </c>
      <c r="Z6" s="4">
        <f>'Base de données indicateurs1'!Z14</f>
        <v>10536916.17</v>
      </c>
      <c r="AA6" s="4">
        <f>'Base de données indicateurs1'!AA14</f>
        <v>357293</v>
      </c>
      <c r="AB6" s="4">
        <f>'Base de données indicateurs1'!AB14</f>
        <v>1031602.47</v>
      </c>
      <c r="AC6" s="4">
        <f>'Base de données indicateurs1'!AC14</f>
        <v>579462.42000000004</v>
      </c>
      <c r="AD6" s="4">
        <f>'Base de données indicateurs1'!AD14</f>
        <v>884960.82</v>
      </c>
      <c r="AE6" s="4">
        <f>'Base de données indicateurs1'!AE14</f>
        <v>1321982.31</v>
      </c>
      <c r="AF6" s="4">
        <f>'Base de données indicateurs1'!AF14</f>
        <v>4783431.4400000004</v>
      </c>
      <c r="AG6" s="4">
        <f>'Base de données indicateurs1'!AG14</f>
        <v>3216901.24</v>
      </c>
      <c r="AH6" s="4">
        <f>'Base de données indicateurs1'!AH14</f>
        <v>2061849</v>
      </c>
      <c r="AI6" s="4">
        <f>'Base de données indicateurs1'!AI14</f>
        <v>1113598</v>
      </c>
      <c r="AJ6" s="4">
        <f>'Base de données indicateurs1'!AJ14</f>
        <v>583278.91</v>
      </c>
      <c r="AK6" s="4">
        <f>'Base de données indicateurs1'!AK14</f>
        <v>321705.46000000002</v>
      </c>
      <c r="AL6" s="4">
        <f>'Base de données indicateurs1'!AL14</f>
        <v>-32824</v>
      </c>
      <c r="AM6" s="4">
        <f>'Base de données indicateurs1'!AM14</f>
        <v>2314644.77</v>
      </c>
      <c r="AN6" s="4">
        <f>'Base de données indicateurs1'!AN14</f>
        <v>8760.2199999999993</v>
      </c>
      <c r="AO6" s="4">
        <f>'Base de données indicateurs1'!AO14</f>
        <v>6886509.9699999997</v>
      </c>
      <c r="AP6" s="4">
        <f>'Base de données indicateurs1'!AP14</f>
        <v>1959508.23</v>
      </c>
      <c r="AQ6" s="4">
        <f>'Base de données indicateurs1'!AQ14</f>
        <v>1081492</v>
      </c>
      <c r="AR6" s="4">
        <f>'Base de données indicateurs1'!AR14</f>
        <v>4762498.4800000004</v>
      </c>
      <c r="AS6" s="4">
        <f>'Base de données indicateurs1'!AS14</f>
        <v>296861.51</v>
      </c>
      <c r="AT6" s="4">
        <f>'Base de données indicateurs1'!AT14</f>
        <v>585826.38</v>
      </c>
      <c r="AU6" s="4">
        <f>'Base de données indicateurs1'!AU14</f>
        <v>2975620.16</v>
      </c>
      <c r="AV6" s="4">
        <f>'Base de données indicateurs1'!AV14</f>
        <v>4884403.59</v>
      </c>
      <c r="AW6" s="4">
        <f>'Base de données indicateurs1'!AW14</f>
        <v>443278.43</v>
      </c>
      <c r="AX6" s="4">
        <f>'Base de données indicateurs1'!AX14</f>
        <v>166848.37</v>
      </c>
      <c r="AY6" s="4">
        <f>'Base de données indicateurs1'!AY14</f>
        <v>207879.69</v>
      </c>
      <c r="AZ6" s="4">
        <f>'Base de données indicateurs1'!AZ14</f>
        <v>2235253.7599999998</v>
      </c>
      <c r="BA6" s="4">
        <f>'Base de données indicateurs1'!BA14</f>
        <v>1496239.95</v>
      </c>
      <c r="BB6" s="4">
        <f>'Base de données indicateurs1'!BB14</f>
        <v>1806369.39</v>
      </c>
      <c r="BC6" s="4">
        <f>'Base de données indicateurs1'!BC14</f>
        <v>725925.62</v>
      </c>
      <c r="BD6" s="4">
        <f>'Base de données indicateurs1'!BD14</f>
        <v>1509378.23</v>
      </c>
      <c r="BE6" s="4">
        <f>'Base de données indicateurs1'!BE14</f>
        <v>364615.26</v>
      </c>
      <c r="BF6" s="4">
        <f>SUM(E6:W6)</f>
        <v>18742846.330000002</v>
      </c>
      <c r="BG6" s="4">
        <f>SUM(X6:AJ6)</f>
        <v>29530764.820000004</v>
      </c>
      <c r="BH6" s="4">
        <f>SUM(AK6:BE6)</f>
        <v>35000795.469999999</v>
      </c>
    </row>
    <row r="7" spans="1:60" ht="15.75" thickBot="1" x14ac:dyDescent="0.3">
      <c r="A7" s="117"/>
      <c r="B7" s="118"/>
      <c r="C7" s="117"/>
      <c r="D7" s="119"/>
      <c r="BF7" s="4"/>
      <c r="BG7" s="4"/>
      <c r="BH7" s="4"/>
    </row>
    <row r="8" spans="1:60" ht="15.75" thickBot="1" x14ac:dyDescent="0.3">
      <c r="A8" s="7" t="s">
        <v>574</v>
      </c>
      <c r="B8" s="64"/>
      <c r="C8" s="7"/>
      <c r="D8" s="120">
        <f>D6</f>
        <v>83274406.620000035</v>
      </c>
      <c r="E8" s="4">
        <f>E6</f>
        <v>2032602.43</v>
      </c>
      <c r="F8" s="4">
        <f t="shared" ref="F8:BE8" si="0">F6</f>
        <v>259669.26</v>
      </c>
      <c r="G8" s="4">
        <f t="shared" si="0"/>
        <v>306794.81</v>
      </c>
      <c r="H8" s="4">
        <f t="shared" si="0"/>
        <v>131830.07</v>
      </c>
      <c r="I8" s="4">
        <f t="shared" si="0"/>
        <v>4873264</v>
      </c>
      <c r="J8" s="4">
        <f t="shared" si="0"/>
        <v>1471739.28</v>
      </c>
      <c r="K8" s="4">
        <f t="shared" si="0"/>
        <v>2812814.04</v>
      </c>
      <c r="L8" s="4">
        <f t="shared" si="0"/>
        <v>3367435.7</v>
      </c>
      <c r="M8" s="4">
        <f t="shared" si="0"/>
        <v>988470.76</v>
      </c>
      <c r="N8" s="4">
        <f t="shared" si="0"/>
        <v>0</v>
      </c>
      <c r="O8" s="4">
        <f t="shared" si="0"/>
        <v>-745183.54</v>
      </c>
      <c r="P8" s="4">
        <f t="shared" si="0"/>
        <v>273295.59999999998</v>
      </c>
      <c r="Q8" s="4">
        <f t="shared" si="0"/>
        <v>81570.179999999993</v>
      </c>
      <c r="R8" s="4">
        <f t="shared" si="0"/>
        <v>218290.27</v>
      </c>
      <c r="S8" s="4">
        <f t="shared" si="0"/>
        <v>99293.38</v>
      </c>
      <c r="T8" s="4">
        <f t="shared" si="0"/>
        <v>659696.05000000005</v>
      </c>
      <c r="U8" s="4">
        <f t="shared" si="0"/>
        <v>3343.42</v>
      </c>
      <c r="V8" s="4">
        <f t="shared" si="0"/>
        <v>286705.59000000003</v>
      </c>
      <c r="W8" s="4">
        <f t="shared" si="0"/>
        <v>1621215.03</v>
      </c>
      <c r="X8" s="4">
        <f t="shared" si="0"/>
        <v>1937692</v>
      </c>
      <c r="Y8" s="4">
        <f t="shared" si="0"/>
        <v>1121797.04</v>
      </c>
      <c r="Z8" s="4">
        <f t="shared" si="0"/>
        <v>10536916.17</v>
      </c>
      <c r="AA8" s="4">
        <f t="shared" si="0"/>
        <v>357293</v>
      </c>
      <c r="AB8" s="4">
        <f t="shared" si="0"/>
        <v>1031602.47</v>
      </c>
      <c r="AC8" s="4">
        <f t="shared" si="0"/>
        <v>579462.42000000004</v>
      </c>
      <c r="AD8" s="4">
        <f t="shared" si="0"/>
        <v>884960.82</v>
      </c>
      <c r="AE8" s="4">
        <f t="shared" si="0"/>
        <v>1321982.31</v>
      </c>
      <c r="AF8" s="4">
        <f t="shared" si="0"/>
        <v>4783431.4400000004</v>
      </c>
      <c r="AG8" s="4">
        <f t="shared" si="0"/>
        <v>3216901.24</v>
      </c>
      <c r="AH8" s="4">
        <f t="shared" si="0"/>
        <v>2061849</v>
      </c>
      <c r="AI8" s="4">
        <f t="shared" si="0"/>
        <v>1113598</v>
      </c>
      <c r="AJ8" s="4">
        <f t="shared" si="0"/>
        <v>583278.91</v>
      </c>
      <c r="AK8" s="4">
        <f t="shared" si="0"/>
        <v>321705.46000000002</v>
      </c>
      <c r="AL8" s="4">
        <f t="shared" si="0"/>
        <v>-32824</v>
      </c>
      <c r="AM8" s="4">
        <f t="shared" si="0"/>
        <v>2314644.77</v>
      </c>
      <c r="AN8" s="4">
        <f t="shared" si="0"/>
        <v>8760.2199999999993</v>
      </c>
      <c r="AO8" s="4">
        <f t="shared" si="0"/>
        <v>6886509.9699999997</v>
      </c>
      <c r="AP8" s="4">
        <f t="shared" si="0"/>
        <v>1959508.23</v>
      </c>
      <c r="AQ8" s="4">
        <f t="shared" si="0"/>
        <v>1081492</v>
      </c>
      <c r="AR8" s="4">
        <f t="shared" si="0"/>
        <v>4762498.4800000004</v>
      </c>
      <c r="AS8" s="4">
        <f t="shared" si="0"/>
        <v>296861.51</v>
      </c>
      <c r="AT8" s="4">
        <f t="shared" si="0"/>
        <v>585826.38</v>
      </c>
      <c r="AU8" s="4">
        <f t="shared" si="0"/>
        <v>2975620.16</v>
      </c>
      <c r="AV8" s="4">
        <f t="shared" si="0"/>
        <v>4884403.59</v>
      </c>
      <c r="AW8" s="4">
        <f t="shared" si="0"/>
        <v>443278.43</v>
      </c>
      <c r="AX8" s="4">
        <f t="shared" si="0"/>
        <v>166848.37</v>
      </c>
      <c r="AY8" s="4">
        <f t="shared" si="0"/>
        <v>207879.69</v>
      </c>
      <c r="AZ8" s="4">
        <f t="shared" si="0"/>
        <v>2235253.7599999998</v>
      </c>
      <c r="BA8" s="4">
        <f t="shared" si="0"/>
        <v>1496239.95</v>
      </c>
      <c r="BB8" s="4">
        <f t="shared" si="0"/>
        <v>1806369.39</v>
      </c>
      <c r="BC8" s="4">
        <f t="shared" si="0"/>
        <v>725925.62</v>
      </c>
      <c r="BD8" s="4">
        <f t="shared" si="0"/>
        <v>1509378.23</v>
      </c>
      <c r="BE8" s="4">
        <f t="shared" si="0"/>
        <v>364615.26</v>
      </c>
      <c r="BF8" s="4">
        <f t="shared" ref="BF8:BF10" si="1">SUM(E8:W8)</f>
        <v>18742846.330000002</v>
      </c>
      <c r="BG8" s="4">
        <f t="shared" ref="BG8:BG10" si="2">SUM(X8:AJ8)</f>
        <v>29530764.820000004</v>
      </c>
      <c r="BH8" s="4">
        <f t="shared" ref="BH8:BH10" si="3">SUM(AK8:BE8)</f>
        <v>35000795.469999999</v>
      </c>
    </row>
    <row r="9" spans="1:60" ht="15.75" thickBot="1" x14ac:dyDescent="0.3">
      <c r="B9" s="121"/>
      <c r="D9" s="4"/>
      <c r="BF9" s="4"/>
      <c r="BG9" s="4"/>
      <c r="BH9" s="4"/>
    </row>
    <row r="10" spans="1:60" ht="15.75" thickBot="1" x14ac:dyDescent="0.3">
      <c r="A10" s="7" t="s">
        <v>514</v>
      </c>
      <c r="B10" s="121"/>
      <c r="D10" s="120">
        <f>'Endett. net + degré d''auto.'!D22</f>
        <v>211406984.43999997</v>
      </c>
      <c r="E10" s="4">
        <f>'Endett. net + degré d''auto.'!E22</f>
        <v>2679156.35</v>
      </c>
      <c r="F10" s="4">
        <f>'Endett. net + degré d''auto.'!F22</f>
        <v>761433.55</v>
      </c>
      <c r="G10" s="4">
        <f>'Endett. net + degré d''auto.'!G22</f>
        <v>1109177.2</v>
      </c>
      <c r="H10" s="4">
        <f>'Endett. net + degré d''auto.'!H22</f>
        <v>1118817.55</v>
      </c>
      <c r="I10" s="4">
        <f>'Endett. net + degré d''auto.'!I22</f>
        <v>8082673</v>
      </c>
      <c r="J10" s="4">
        <f>'Endett. net + degré d''auto.'!J22</f>
        <v>8968083.9499999993</v>
      </c>
      <c r="K10" s="4">
        <f>'Endett. net + degré d''auto.'!K22</f>
        <v>6309847.4500000002</v>
      </c>
      <c r="L10" s="4">
        <f>'Endett. net + degré d''auto.'!L22</f>
        <v>34244003.050000004</v>
      </c>
      <c r="M10" s="4">
        <f>'Endett. net + degré d''auto.'!M22</f>
        <v>3189304.04</v>
      </c>
      <c r="N10" s="4">
        <f>'Endett. net + degré d''auto.'!N22</f>
        <v>0</v>
      </c>
      <c r="O10" s="4">
        <f>'Endett. net + degré d''auto.'!O22</f>
        <v>15819575.6</v>
      </c>
      <c r="P10" s="4">
        <f>'Endett. net + degré d''auto.'!P22</f>
        <v>1337760.75</v>
      </c>
      <c r="Q10" s="4">
        <f>'Endett. net + degré d''auto.'!Q22</f>
        <v>206570.5</v>
      </c>
      <c r="R10" s="4">
        <f>'Endett. net + degré d''auto.'!R22</f>
        <v>1023276.4</v>
      </c>
      <c r="S10" s="4">
        <f>'Endett. net + degré d''auto.'!S22</f>
        <v>773740.7</v>
      </c>
      <c r="T10" s="4">
        <f>'Endett. net + degré d''auto.'!T22</f>
        <v>1796029.05</v>
      </c>
      <c r="U10" s="4">
        <f>'Endett. net + degré d''auto.'!U22</f>
        <v>648470.65</v>
      </c>
      <c r="V10" s="4">
        <f>'Endett. net + degré d''auto.'!V22</f>
        <v>1249422.5999999999</v>
      </c>
      <c r="W10" s="4">
        <f>'Endett. net + degré d''auto.'!W22</f>
        <v>8015454.4500000002</v>
      </c>
      <c r="X10" s="4">
        <f>'Endett. net + degré d''auto.'!X22</f>
        <v>759022</v>
      </c>
      <c r="Y10" s="4">
        <f>'Endett. net + degré d''auto.'!Y22</f>
        <v>3508308.62</v>
      </c>
      <c r="Z10" s="4">
        <f>'Endett. net + degré d''auto.'!Z22</f>
        <v>7040802.8500000015</v>
      </c>
      <c r="AA10" s="4">
        <f>'Endett. net + degré d''auto.'!AA22</f>
        <v>250196</v>
      </c>
      <c r="AB10" s="4">
        <f>'Endett. net + degré d''auto.'!AB22</f>
        <v>317299.59999999998</v>
      </c>
      <c r="AC10" s="4">
        <f>'Endett. net + degré d''auto.'!AC22</f>
        <v>1091034.3500000001</v>
      </c>
      <c r="AD10" s="4">
        <f>'Endett. net + degré d''auto.'!AD22</f>
        <v>1422131.5</v>
      </c>
      <c r="AE10" s="4">
        <f>'Endett. net + degré d''auto.'!AE22</f>
        <v>1312098.05</v>
      </c>
      <c r="AF10" s="4">
        <f>'Endett. net + degré d''auto.'!AF22</f>
        <v>1736762.2</v>
      </c>
      <c r="AG10" s="4">
        <f>'Endett. net + degré d''auto.'!AG22</f>
        <v>5757562.6500000004</v>
      </c>
      <c r="AH10" s="4">
        <f>'Endett. net + degré d''auto.'!AH22</f>
        <v>6969940</v>
      </c>
      <c r="AI10" s="4">
        <f>'Endett. net + degré d''auto.'!AI22</f>
        <v>683290</v>
      </c>
      <c r="AJ10" s="4">
        <f>'Endett. net + degré d''auto.'!AJ22</f>
        <v>303088.05</v>
      </c>
      <c r="AK10" s="4">
        <f>'Endett. net + degré d''auto.'!AK22</f>
        <v>5063974.8499999996</v>
      </c>
      <c r="AL10" s="4">
        <f>'Endett. net + degré d''auto.'!AL22</f>
        <v>2329580</v>
      </c>
      <c r="AM10" s="4">
        <f>'Endett. net + degré d''auto.'!AM22</f>
        <v>3025562.7</v>
      </c>
      <c r="AN10" s="4">
        <f>'Endett. net + degré d''auto.'!AN22</f>
        <v>329489.84999999998</v>
      </c>
      <c r="AO10" s="4">
        <f>'Endett. net + degré d''auto.'!AO22</f>
        <v>4632408.0999999996</v>
      </c>
      <c r="AP10" s="4">
        <f>'Endett. net + degré d''auto.'!AP22</f>
        <v>1812819.3</v>
      </c>
      <c r="AQ10" s="4">
        <f>'Endett. net + degré d''auto.'!AQ22</f>
        <v>1746166</v>
      </c>
      <c r="AR10" s="4">
        <f>'Endett. net + degré d''auto.'!AR22</f>
        <v>3200257.4499999997</v>
      </c>
      <c r="AS10" s="4">
        <f>'Endett. net + degré d''auto.'!AS22</f>
        <v>1654606.9500000002</v>
      </c>
      <c r="AT10" s="4">
        <f>'Endett. net + degré d''auto.'!AT22</f>
        <v>2357594.75</v>
      </c>
      <c r="AU10" s="4">
        <f>'Endett. net + degré d''auto.'!AU22</f>
        <v>2024111.5</v>
      </c>
      <c r="AV10" s="4">
        <f>'Endett. net + degré d''auto.'!AV22</f>
        <v>5125075.43</v>
      </c>
      <c r="AW10" s="4">
        <f>'Endett. net + degré d''auto.'!AW22</f>
        <v>1935955.15</v>
      </c>
      <c r="AX10" s="4">
        <f>'Endett. net + degré d''auto.'!AX22</f>
        <v>487333.4</v>
      </c>
      <c r="AY10" s="4">
        <f>'Endett. net + degré d''auto.'!AY22</f>
        <v>1053328.7</v>
      </c>
      <c r="AZ10" s="4">
        <f>'Endett. net + degré d''auto.'!AZ22</f>
        <v>4972694.55</v>
      </c>
      <c r="BA10" s="4">
        <f>'Endett. net + degré d''auto.'!BA22</f>
        <v>1115545.7</v>
      </c>
      <c r="BB10" s="4">
        <f>'Endett. net + degré d''auto.'!BB22</f>
        <v>3134407.95</v>
      </c>
      <c r="BC10" s="4">
        <f>'Endett. net + degré d''auto.'!BC22</f>
        <v>401054.25</v>
      </c>
      <c r="BD10" s="4">
        <f>'Endett. net + degré d''auto.'!BD22</f>
        <v>22203417.350000001</v>
      </c>
      <c r="BE10" s="4">
        <f>'Endett. net + degré d''auto.'!BE22</f>
        <v>1311077.8</v>
      </c>
      <c r="BF10" s="4">
        <f t="shared" si="1"/>
        <v>97332796.840000018</v>
      </c>
      <c r="BG10" s="4">
        <f t="shared" si="2"/>
        <v>31151535.870000001</v>
      </c>
      <c r="BH10" s="4">
        <f t="shared" si="3"/>
        <v>69916461.730000004</v>
      </c>
    </row>
    <row r="11" spans="1:60" ht="15.75" thickBot="1" x14ac:dyDescent="0.3">
      <c r="A11" s="123"/>
      <c r="B11" s="121"/>
      <c r="D11" s="4"/>
      <c r="BF11" s="4"/>
      <c r="BG11" s="4"/>
      <c r="BH11" s="4"/>
    </row>
    <row r="12" spans="1:60" ht="15.75" thickBot="1" x14ac:dyDescent="0.3">
      <c r="A12" s="7" t="s">
        <v>575</v>
      </c>
      <c r="B12" s="121"/>
      <c r="D12" s="120">
        <f>IF(D10&lt;&gt;0,D8/D10,"")*100</f>
        <v>39.390565472842447</v>
      </c>
      <c r="E12" s="144">
        <f>IF(E10&lt;&gt;0,E8/E10,"")*100</f>
        <v>75.867256869872477</v>
      </c>
      <c r="F12" s="129">
        <f t="shared" ref="F12:BH12" si="4">IF(F10&lt;&gt;0,F8/F10,"")*100</f>
        <v>34.102681711358791</v>
      </c>
      <c r="G12" s="129">
        <f t="shared" si="4"/>
        <v>27.659675117735922</v>
      </c>
      <c r="H12" s="129">
        <f t="shared" si="4"/>
        <v>11.782981952687461</v>
      </c>
      <c r="I12" s="129">
        <f t="shared" si="4"/>
        <v>60.29272741826869</v>
      </c>
      <c r="J12" s="129">
        <f t="shared" si="4"/>
        <v>16.410855297580039</v>
      </c>
      <c r="K12" s="129">
        <f t="shared" si="4"/>
        <v>44.578162345271913</v>
      </c>
      <c r="L12" s="129">
        <f t="shared" si="4"/>
        <v>9.8336508587596327</v>
      </c>
      <c r="M12" s="129">
        <f t="shared" si="4"/>
        <v>30.993305987848057</v>
      </c>
      <c r="N12" s="129" t="e">
        <f t="shared" si="4"/>
        <v>#VALUE!</v>
      </c>
      <c r="O12" s="129">
        <f t="shared" si="4"/>
        <v>-4.710515369325079</v>
      </c>
      <c r="P12" s="129">
        <f t="shared" si="4"/>
        <v>20.429333122533304</v>
      </c>
      <c r="Q12" s="129">
        <f t="shared" si="4"/>
        <v>39.487816508165494</v>
      </c>
      <c r="R12" s="129">
        <f t="shared" si="4"/>
        <v>21.332483579216717</v>
      </c>
      <c r="S12" s="129">
        <f t="shared" si="4"/>
        <v>12.832901254903614</v>
      </c>
      <c r="T12" s="129">
        <f t="shared" si="4"/>
        <v>36.730811787259235</v>
      </c>
      <c r="U12" s="129">
        <f t="shared" si="4"/>
        <v>0.51558540081960524</v>
      </c>
      <c r="V12" s="129">
        <f t="shared" si="4"/>
        <v>22.947046899904009</v>
      </c>
      <c r="W12" s="129">
        <f t="shared" si="4"/>
        <v>20.226114939746179</v>
      </c>
      <c r="X12" s="129">
        <f t="shared" si="4"/>
        <v>255.28798901744611</v>
      </c>
      <c r="Y12" s="129">
        <f t="shared" si="4"/>
        <v>31.975437782323723</v>
      </c>
      <c r="Z12" s="129">
        <f t="shared" si="4"/>
        <v>149.65503784841806</v>
      </c>
      <c r="AA12" s="129">
        <f t="shared" si="4"/>
        <v>142.80524069129802</v>
      </c>
      <c r="AB12" s="129">
        <f t="shared" si="4"/>
        <v>325.11937298376677</v>
      </c>
      <c r="AC12" s="129">
        <f t="shared" si="4"/>
        <v>53.11129021739783</v>
      </c>
      <c r="AD12" s="129">
        <f t="shared" si="4"/>
        <v>62.227777107813168</v>
      </c>
      <c r="AE12" s="129">
        <f t="shared" si="4"/>
        <v>100.75331717778255</v>
      </c>
      <c r="AF12" s="129">
        <f t="shared" si="4"/>
        <v>275.42236006748652</v>
      </c>
      <c r="AG12" s="129">
        <f t="shared" si="4"/>
        <v>55.872622419488572</v>
      </c>
      <c r="AH12" s="129">
        <f t="shared" si="4"/>
        <v>29.582019357411969</v>
      </c>
      <c r="AI12" s="129">
        <f t="shared" si="4"/>
        <v>162.97589603243131</v>
      </c>
      <c r="AJ12" s="129">
        <f t="shared" si="4"/>
        <v>192.44536694864743</v>
      </c>
      <c r="AK12" s="129">
        <f t="shared" si="4"/>
        <v>6.3528249947765847</v>
      </c>
      <c r="AL12" s="129">
        <f t="shared" si="4"/>
        <v>-1.4090093493247711</v>
      </c>
      <c r="AM12" s="129">
        <f t="shared" si="4"/>
        <v>76.502951665817392</v>
      </c>
      <c r="AN12" s="129">
        <f t="shared" si="4"/>
        <v>2.6587222641304429</v>
      </c>
      <c r="AO12" s="129">
        <f t="shared" si="4"/>
        <v>148.65939747406972</v>
      </c>
      <c r="AP12" s="129">
        <f t="shared" si="4"/>
        <v>108.09175685629559</v>
      </c>
      <c r="AQ12" s="129">
        <f t="shared" si="4"/>
        <v>61.935234107181103</v>
      </c>
      <c r="AR12" s="129">
        <f t="shared" si="4"/>
        <v>148.8161047793202</v>
      </c>
      <c r="AS12" s="129">
        <f t="shared" si="4"/>
        <v>17.941512333185834</v>
      </c>
      <c r="AT12" s="129">
        <f t="shared" si="4"/>
        <v>24.848476609476673</v>
      </c>
      <c r="AU12" s="129">
        <f t="shared" si="4"/>
        <v>147.00870777128631</v>
      </c>
      <c r="AV12" s="129">
        <f t="shared" si="4"/>
        <v>95.304033213029214</v>
      </c>
      <c r="AW12" s="129">
        <f t="shared" si="4"/>
        <v>22.897143562442551</v>
      </c>
      <c r="AX12" s="129">
        <f t="shared" si="4"/>
        <v>34.237006944321891</v>
      </c>
      <c r="AY12" s="129">
        <f t="shared" si="4"/>
        <v>19.735500418815136</v>
      </c>
      <c r="AZ12" s="129">
        <f t="shared" si="4"/>
        <v>44.950554222157081</v>
      </c>
      <c r="BA12" s="129">
        <f t="shared" si="4"/>
        <v>134.12628007978518</v>
      </c>
      <c r="BB12" s="129">
        <f t="shared" si="4"/>
        <v>57.630321860305379</v>
      </c>
      <c r="BC12" s="129">
        <f t="shared" si="4"/>
        <v>181.00434542209689</v>
      </c>
      <c r="BD12" s="129">
        <f t="shared" si="4"/>
        <v>6.7979545950389477</v>
      </c>
      <c r="BE12" s="129">
        <f t="shared" si="4"/>
        <v>27.81034504588515</v>
      </c>
      <c r="BF12" s="129">
        <f t="shared" si="4"/>
        <v>19.256455109175921</v>
      </c>
      <c r="BG12" s="129">
        <f t="shared" si="4"/>
        <v>94.797139194793743</v>
      </c>
      <c r="BH12" s="129">
        <f t="shared" si="4"/>
        <v>50.06087923208181</v>
      </c>
    </row>
    <row r="13" spans="1:60" x14ac:dyDescent="0.25">
      <c r="A13" s="123" t="s">
        <v>576</v>
      </c>
      <c r="B13" s="121"/>
    </row>
    <row r="14" spans="1:60" x14ac:dyDescent="0.25">
      <c r="A14" s="123"/>
      <c r="B14" s="121"/>
    </row>
  </sheetData>
  <mergeCells count="1">
    <mergeCell ref="A2:D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2" t="s">
        <v>577</v>
      </c>
      <c r="B10" s="223"/>
      <c r="C10" s="223"/>
      <c r="D10" s="224"/>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'7.10 Quotient excédent bilan'!D12</f>
        <v>39.390565472842447</v>
      </c>
      <c r="E43" s="4">
        <f>'7.10 Quotient excédent bilan'!E12</f>
        <v>75.867256869872477</v>
      </c>
      <c r="F43" s="4">
        <f>'7.10 Quotient excédent bilan'!F12</f>
        <v>34.102681711358791</v>
      </c>
      <c r="G43" s="4">
        <f>'7.10 Quotient excédent bilan'!G12</f>
        <v>27.659675117735922</v>
      </c>
      <c r="H43" s="4">
        <f>'7.10 Quotient excédent bilan'!H12</f>
        <v>11.782981952687461</v>
      </c>
      <c r="I43" s="4">
        <f>'7.10 Quotient excédent bilan'!I12</f>
        <v>60.29272741826869</v>
      </c>
      <c r="J43" s="4">
        <f>'7.10 Quotient excédent bilan'!J12</f>
        <v>16.410855297580039</v>
      </c>
      <c r="K43" s="4">
        <f>'7.10 Quotient excédent bilan'!K12</f>
        <v>44.578162345271913</v>
      </c>
      <c r="L43" s="4">
        <f>'7.10 Quotient excédent bilan'!L12</f>
        <v>9.8336508587596327</v>
      </c>
      <c r="M43" s="4">
        <f>'7.10 Quotient excédent bilan'!M12</f>
        <v>30.993305987848057</v>
      </c>
      <c r="N43" s="4" t="e">
        <f>'7.10 Quotient excédent bilan'!N12</f>
        <v>#VALUE!</v>
      </c>
      <c r="O43" s="4">
        <f>'7.10 Quotient excédent bilan'!O12</f>
        <v>-4.710515369325079</v>
      </c>
      <c r="P43" s="4">
        <f>'7.10 Quotient excédent bilan'!P12</f>
        <v>20.429333122533304</v>
      </c>
      <c r="Q43" s="4">
        <f>'7.10 Quotient excédent bilan'!Q12</f>
        <v>39.487816508165494</v>
      </c>
      <c r="R43" s="4">
        <f>'7.10 Quotient excédent bilan'!R12</f>
        <v>21.332483579216717</v>
      </c>
      <c r="S43" s="4">
        <f>'7.10 Quotient excédent bilan'!S12</f>
        <v>12.832901254903614</v>
      </c>
      <c r="T43" s="4">
        <f>'7.10 Quotient excédent bilan'!T12</f>
        <v>36.730811787259235</v>
      </c>
      <c r="U43" s="4">
        <f>'7.10 Quotient excédent bilan'!U12</f>
        <v>0.51558540081960524</v>
      </c>
      <c r="V43" s="4">
        <f>'7.10 Quotient excédent bilan'!V12</f>
        <v>22.947046899904009</v>
      </c>
      <c r="W43" s="4">
        <f>'7.10 Quotient excédent bilan'!W12</f>
        <v>20.226114939746179</v>
      </c>
      <c r="X43" s="4">
        <f>'7.10 Quotient excédent bilan'!X12</f>
        <v>255.28798901744611</v>
      </c>
      <c r="Y43" s="4">
        <f>'7.10 Quotient excédent bilan'!Y12</f>
        <v>31.975437782323723</v>
      </c>
      <c r="Z43" s="4">
        <f>'7.10 Quotient excédent bilan'!Z12</f>
        <v>149.65503784841806</v>
      </c>
      <c r="AA43" s="4">
        <f>'7.10 Quotient excédent bilan'!AA12</f>
        <v>142.80524069129802</v>
      </c>
      <c r="AB43" s="4">
        <f>'7.10 Quotient excédent bilan'!AB12</f>
        <v>325.11937298376677</v>
      </c>
      <c r="AC43" s="4">
        <f>'7.10 Quotient excédent bilan'!AC12</f>
        <v>53.11129021739783</v>
      </c>
      <c r="AD43" s="4">
        <f>'7.10 Quotient excédent bilan'!AD12</f>
        <v>62.227777107813168</v>
      </c>
      <c r="AE43" s="4">
        <f>'7.10 Quotient excédent bilan'!AE12</f>
        <v>100.75331717778255</v>
      </c>
      <c r="AF43" s="4">
        <f>'7.10 Quotient excédent bilan'!AF12</f>
        <v>275.42236006748652</v>
      </c>
      <c r="AG43" s="4">
        <f>'7.10 Quotient excédent bilan'!AG12</f>
        <v>55.872622419488572</v>
      </c>
      <c r="AH43" s="4">
        <f>'7.10 Quotient excédent bilan'!AH12</f>
        <v>29.582019357411969</v>
      </c>
      <c r="AI43" s="4">
        <f>'7.10 Quotient excédent bilan'!AI12</f>
        <v>162.97589603243131</v>
      </c>
      <c r="AJ43" s="4">
        <f>'7.10 Quotient excédent bilan'!AJ12</f>
        <v>192.44536694864743</v>
      </c>
      <c r="AK43" s="4">
        <f>'7.10 Quotient excédent bilan'!AK12</f>
        <v>6.3528249947765847</v>
      </c>
      <c r="AL43" s="4">
        <f>'7.10 Quotient excédent bilan'!AL12</f>
        <v>-1.4090093493247711</v>
      </c>
      <c r="AM43" s="4">
        <f>'7.10 Quotient excédent bilan'!AM12</f>
        <v>76.502951665817392</v>
      </c>
      <c r="AN43" s="4">
        <f>'7.10 Quotient excédent bilan'!AN12</f>
        <v>2.6587222641304429</v>
      </c>
      <c r="AO43" s="4">
        <f>'7.10 Quotient excédent bilan'!AO12</f>
        <v>148.65939747406972</v>
      </c>
      <c r="AP43" s="4">
        <f>'7.10 Quotient excédent bilan'!AP12</f>
        <v>108.09175685629559</v>
      </c>
      <c r="AQ43" s="4">
        <f>'7.10 Quotient excédent bilan'!AQ12</f>
        <v>61.935234107181103</v>
      </c>
      <c r="AR43" s="4">
        <f>'7.10 Quotient excédent bilan'!AR12</f>
        <v>148.8161047793202</v>
      </c>
      <c r="AS43" s="4">
        <f>'7.10 Quotient excédent bilan'!AS12</f>
        <v>17.941512333185834</v>
      </c>
      <c r="AT43" s="4">
        <f>'7.10 Quotient excédent bilan'!AT12</f>
        <v>24.848476609476673</v>
      </c>
      <c r="AU43" s="4">
        <f>'7.10 Quotient excédent bilan'!AU12</f>
        <v>147.00870777128631</v>
      </c>
      <c r="AV43" s="4">
        <f>'7.10 Quotient excédent bilan'!AV12</f>
        <v>95.304033213029214</v>
      </c>
      <c r="AW43" s="4">
        <f>'7.10 Quotient excédent bilan'!AW12</f>
        <v>22.897143562442551</v>
      </c>
      <c r="AX43" s="4">
        <f>'7.10 Quotient excédent bilan'!AX12</f>
        <v>34.237006944321891</v>
      </c>
      <c r="AY43" s="4">
        <f>'7.10 Quotient excédent bilan'!AY12</f>
        <v>19.735500418815136</v>
      </c>
      <c r="AZ43" s="4">
        <f>'7.10 Quotient excédent bilan'!AZ12</f>
        <v>44.950554222157081</v>
      </c>
      <c r="BA43" s="4">
        <f>'7.10 Quotient excédent bilan'!BA12</f>
        <v>134.12628007978518</v>
      </c>
      <c r="BB43" s="4">
        <f>'7.10 Quotient excédent bilan'!BB12</f>
        <v>57.630321860305379</v>
      </c>
      <c r="BC43" s="4">
        <f>'7.10 Quotient excédent bilan'!BC12</f>
        <v>181.00434542209689</v>
      </c>
      <c r="BD43" s="4">
        <f>'7.10 Quotient excédent bilan'!BD12</f>
        <v>6.7979545950389477</v>
      </c>
      <c r="BE43" s="4">
        <f>'7.10 Quotient excédent bilan'!BE12</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8" t="s">
        <v>597</v>
      </c>
      <c r="C10" s="228"/>
      <c r="D10" s="228"/>
    </row>
    <row r="11" spans="1:8" ht="15.75" thickBot="1" x14ac:dyDescent="0.3">
      <c r="A11" s="156" t="s">
        <v>584</v>
      </c>
      <c r="B11" s="214" t="s">
        <v>16</v>
      </c>
      <c r="C11" s="215"/>
      <c r="D11" s="216"/>
      <c r="F11" s="110"/>
    </row>
    <row r="12" spans="1:8" ht="15.75" thickBot="1" x14ac:dyDescent="0.3">
      <c r="E12" s="7"/>
      <c r="H12" s="117"/>
    </row>
    <row r="13" spans="1:8" ht="15.75" thickBot="1" x14ac:dyDescent="0.3">
      <c r="A13" s="225" t="s">
        <v>577</v>
      </c>
      <c r="B13" s="226"/>
      <c r="C13" s="226"/>
      <c r="D13" s="227"/>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Quotité d'intéret + revenus det</vt:lpstr>
      <vt:lpstr>Quotité d'invest + fin.</vt:lpstr>
      <vt:lpstr>Quotité d'autofinancement</vt:lpstr>
      <vt:lpstr>7.10 Quotient excédent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2022-06-14T08:19:53Z</dcterms:modified>
</cp:coreProperties>
</file>