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13" activeTab="13"/>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Autofinancement'!$A$1:$D$85</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2" i="27"/>
  <c r="BI177" i="23"/>
  <c r="D40"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1" i="27"/>
  <c r="C36" i="26"/>
  <c r="F214" i="31"/>
  <c r="BG221" i="24"/>
  <c r="BI203" i="24"/>
  <c r="BI164" i="24"/>
  <c r="BI132" i="24"/>
  <c r="BI122" i="24"/>
  <c r="AA4" i="24"/>
  <c r="AA67" i="24"/>
  <c r="C12" i="26"/>
  <c r="D19"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77" i="27"/>
  <c r="C47" i="26"/>
  <c r="D56" i="27"/>
  <c r="C35" i="26"/>
  <c r="D35"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2" i="27" l="1"/>
  <c r="C22" i="26"/>
  <c r="C19" i="26"/>
  <c r="D36" i="27"/>
  <c r="C33" i="26"/>
  <c r="C34" i="26"/>
  <c r="D53" i="27"/>
  <c r="D74" i="27"/>
  <c r="C45" i="26"/>
  <c r="D76" i="27"/>
  <c r="D33" i="27"/>
  <c r="D31" i="27"/>
  <c r="D34" i="27"/>
  <c r="C21" i="26"/>
  <c r="C31" i="26"/>
  <c r="D57" i="27"/>
  <c r="D55" i="27"/>
  <c r="D54" i="27"/>
  <c r="D52" i="27"/>
  <c r="D75" i="27"/>
  <c r="D73" i="27"/>
  <c r="C43" i="26"/>
  <c r="D78"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4"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0" i="27"/>
  <c r="E9" i="46"/>
  <c r="C58" i="25"/>
  <c r="E10" i="46"/>
  <c r="C64" i="25"/>
  <c r="C59" i="25"/>
  <c r="D72" i="27"/>
  <c r="D30" i="27"/>
  <c r="E11" i="46"/>
  <c r="C65" i="25"/>
  <c r="C7" i="26"/>
  <c r="D28" i="27"/>
  <c r="D71" i="27"/>
  <c r="D29" i="27"/>
  <c r="D49" i="27"/>
  <c r="C79" i="25"/>
  <c r="C33" i="25"/>
  <c r="C12" i="45"/>
  <c r="D50" i="27"/>
  <c r="C85" i="25"/>
  <c r="C39" i="25"/>
  <c r="C18" i="45"/>
  <c r="C80" i="25"/>
  <c r="C34" i="25"/>
  <c r="C13" i="45"/>
  <c r="C14" i="60"/>
  <c r="D51"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2" i="27"/>
  <c r="D10" i="27"/>
  <c r="D13" i="27"/>
  <c r="C9" i="26"/>
  <c r="D15"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1"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48" i="27"/>
  <c r="C55" i="25"/>
  <c r="C66" i="25"/>
  <c r="D69" i="27"/>
  <c r="C42" i="26"/>
  <c r="BF76" i="23"/>
  <c r="B16" i="80" s="1"/>
  <c r="BF153" i="23"/>
  <c r="BF157" i="23"/>
  <c r="D27" i="27"/>
  <c r="C18" i="26"/>
  <c r="D6"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D38" i="27" l="1"/>
  <c r="BE160" i="29"/>
  <c r="C18" i="73"/>
  <c r="B12" i="80"/>
  <c r="C6" i="71"/>
  <c r="B57" i="79"/>
  <c r="C19" i="73"/>
  <c r="B24" i="80"/>
  <c r="C13" i="73"/>
  <c r="B20" i="80"/>
  <c r="C35" i="25"/>
  <c r="C60" i="25"/>
  <c r="BB159" i="23"/>
  <c r="BB160" i="23" s="1"/>
  <c r="AL159" i="23"/>
  <c r="AL160" i="23" s="1"/>
  <c r="V159" i="23"/>
  <c r="V160" i="23" s="1"/>
  <c r="BC160" i="29"/>
  <c r="D59" i="27"/>
  <c r="D63" i="27" s="1"/>
  <c r="C14" i="45"/>
  <c r="C81" i="25"/>
  <c r="C8" i="73"/>
  <c r="D80" i="27"/>
  <c r="D84"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9"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7" i="27"/>
  <c r="D8"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2"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7" i="27"/>
  <c r="D21"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<sst xmlns="http://schemas.openxmlformats.org/spreadsheetml/2006/main" count="5598" uniqueCount="822">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</sst>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84"/>
  <sheetViews>
    <sheetView tabSelected="1" workbookViewId="0">
      <selection activeCell="C66" sqref="C66"/>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2" spans="1:4" x14ac:dyDescent="0.25">
      <c r="A2" s="7" t="s">
        <v>201</v>
      </c>
    </row>
    <row r="3" spans="1:4" x14ac:dyDescent="0.25">
      <c r="A3" s="7" t="s">
        <v>228</v>
      </c>
    </row>
    <row r="5" spans="1:4" x14ac:dyDescent="0.25">
      <c r="A5" s="51" t="s">
        <v>229</v>
      </c>
      <c r="B5" s="51"/>
      <c r="C5" s="51" t="s">
        <v>204</v>
      </c>
      <c r="D5" s="51" t="s">
        <v>205</v>
      </c>
    </row>
    <row r="6" spans="1:4" x14ac:dyDescent="0.25">
      <c r="A6" s="53">
        <v>90</v>
      </c>
      <c r="B6" s="58"/>
      <c r="C6" s="53" t="s">
        <v>195</v>
      </c>
      <c r="D6" s="56">
        <f>'4.1 Comptes 2020 natures'!BF153</f>
        <v>10804534.910000002</v>
      </c>
    </row>
    <row r="7" spans="1:4" x14ac:dyDescent="0.25">
      <c r="A7" s="53">
        <v>33</v>
      </c>
      <c r="B7" s="58" t="s">
        <v>231</v>
      </c>
      <c r="C7" s="53" t="s">
        <v>98</v>
      </c>
      <c r="D7" s="56">
        <f>'4.1 Comptes 2020 natures'!BF27</f>
        <v>22755841.089999996</v>
      </c>
    </row>
    <row r="8" spans="1:4" x14ac:dyDescent="0.25">
      <c r="A8" s="53">
        <v>35</v>
      </c>
      <c r="B8" s="58" t="s">
        <v>231</v>
      </c>
      <c r="C8" s="53" t="s">
        <v>233</v>
      </c>
      <c r="D8" s="56">
        <f>'4.1 Comptes 2020 natures'!BF39</f>
        <v>2143078.8400000003</v>
      </c>
    </row>
    <row r="9" spans="1:4" x14ac:dyDescent="0.25">
      <c r="A9" s="53">
        <v>45</v>
      </c>
      <c r="B9" s="58" t="s">
        <v>232</v>
      </c>
      <c r="C9" s="53" t="s">
        <v>174</v>
      </c>
      <c r="D9" s="56">
        <f>'4.1 Comptes 2020 natures'!BF117</f>
        <v>1308254.75</v>
      </c>
    </row>
    <row r="10" spans="1:4" x14ac:dyDescent="0.25">
      <c r="A10" s="53">
        <v>364</v>
      </c>
      <c r="B10" s="58" t="s">
        <v>231</v>
      </c>
      <c r="C10" s="53" t="s">
        <v>240</v>
      </c>
      <c r="D10" s="56">
        <f>'4.1 Comptes 2020 natures'!BF48</f>
        <v>4968</v>
      </c>
    </row>
    <row r="11" spans="1:4" x14ac:dyDescent="0.25">
      <c r="A11" s="53">
        <v>365</v>
      </c>
      <c r="B11" s="58" t="s">
        <v>231</v>
      </c>
      <c r="C11" s="53" t="s">
        <v>241</v>
      </c>
      <c r="D11" s="56">
        <f>'4.1 Comptes 2020 natures'!BF49</f>
        <v>8100</v>
      </c>
    </row>
    <row r="12" spans="1:4" x14ac:dyDescent="0.25">
      <c r="A12" s="53">
        <v>366</v>
      </c>
      <c r="B12" s="58" t="s">
        <v>231</v>
      </c>
      <c r="C12" s="53" t="s">
        <v>238</v>
      </c>
      <c r="D12" s="56">
        <f>'4.1 Comptes 2020 natures'!BF50</f>
        <v>15247.55</v>
      </c>
    </row>
    <row r="13" spans="1:4" x14ac:dyDescent="0.25">
      <c r="A13" s="53">
        <v>389</v>
      </c>
      <c r="B13" s="58" t="s">
        <v>231</v>
      </c>
      <c r="C13" s="53" t="s">
        <v>234</v>
      </c>
      <c r="D13" s="56">
        <f>'4.1 Comptes 2020 natures'!BF62</f>
        <v>5245810.57</v>
      </c>
    </row>
    <row r="14" spans="1:4" x14ac:dyDescent="0.25">
      <c r="A14" s="53">
        <v>4490</v>
      </c>
      <c r="B14" s="58" t="s">
        <v>232</v>
      </c>
      <c r="C14" s="53" t="s">
        <v>242</v>
      </c>
      <c r="D14" s="56">
        <f>'4.1 Comptes 2020 natures'!BF164</f>
        <v>300389</v>
      </c>
    </row>
    <row r="15" spans="1:4" x14ac:dyDescent="0.25">
      <c r="A15" s="53">
        <v>489</v>
      </c>
      <c r="B15" s="58" t="s">
        <v>232</v>
      </c>
      <c r="C15" s="53" t="s">
        <v>239</v>
      </c>
      <c r="D15" s="56">
        <f>'4.1 Comptes 2020 natures'!BF138</f>
        <v>2315443.12</v>
      </c>
    </row>
    <row r="16" spans="1:4" x14ac:dyDescent="0.25">
      <c r="A16" s="53"/>
      <c r="B16" s="58"/>
      <c r="C16" s="53"/>
      <c r="D16" s="56"/>
    </row>
    <row r="17" spans="1:4" x14ac:dyDescent="0.25">
      <c r="A17" s="54"/>
      <c r="B17" s="54"/>
      <c r="C17" s="55" t="s">
        <v>235</v>
      </c>
      <c r="D17" s="62">
        <f>D6+D7+D8-D9+D10+D11+D12+D13-D14-D15</f>
        <v>37053494.090000004</v>
      </c>
    </row>
    <row r="18" spans="1:4" x14ac:dyDescent="0.25">
      <c r="A18" s="53"/>
      <c r="B18" s="53"/>
      <c r="C18" s="53"/>
      <c r="D18" s="56"/>
    </row>
    <row r="19" spans="1:4" x14ac:dyDescent="0.25">
      <c r="A19" s="53" t="s">
        <v>230</v>
      </c>
      <c r="B19" s="59" t="s">
        <v>232</v>
      </c>
      <c r="C19" s="53" t="s">
        <v>236</v>
      </c>
      <c r="D19" s="56">
        <f>'6. Investissements'!BF182</f>
        <v>36028775.899999999</v>
      </c>
    </row>
    <row r="20" spans="1:4" x14ac:dyDescent="0.25">
      <c r="A20" s="53"/>
      <c r="B20" s="53"/>
      <c r="C20" s="53"/>
      <c r="D20" s="56"/>
    </row>
    <row r="21" spans="1:4" x14ac:dyDescent="0.25">
      <c r="A21" s="54"/>
      <c r="B21" s="54"/>
      <c r="C21" s="55" t="s">
        <v>237</v>
      </c>
      <c r="D21" s="62">
        <f>D17-D19</f>
        <v>1024718.1900000051</v>
      </c>
    </row>
    <row r="23" spans="1:4" x14ac:dyDescent="0.25">
      <c r="A23" s="7" t="s">
        <v>214</v>
      </c>
    </row>
    <row r="24" spans="1:4" x14ac:dyDescent="0.25">
      <c r="A24" s="7" t="s">
        <v>228</v>
      </c>
    </row>
    <row r="26" spans="1:4" x14ac:dyDescent="0.25">
      <c r="A26" s="51" t="s">
        <v>229</v>
      </c>
      <c r="B26" s="51"/>
      <c r="C26" s="51" t="s">
        <v>204</v>
      </c>
      <c r="D26" s="51" t="s">
        <v>205</v>
      </c>
    </row>
    <row r="27" spans="1:4" x14ac:dyDescent="0.25">
      <c r="A27" s="53">
        <v>90</v>
      </c>
      <c r="B27" s="58"/>
      <c r="C27" s="53" t="s">
        <v>195</v>
      </c>
      <c r="D27" s="56">
        <f>'4.1 Comptes 2020 natures'!BG153</f>
        <v>3478485.71</v>
      </c>
    </row>
    <row r="28" spans="1:4" x14ac:dyDescent="0.25">
      <c r="A28" s="53">
        <v>33</v>
      </c>
      <c r="B28" s="58" t="s">
        <v>231</v>
      </c>
      <c r="C28" s="53" t="s">
        <v>98</v>
      </c>
      <c r="D28" s="56">
        <f>'4.1 Comptes 2020 natures'!BG27</f>
        <v>11389345.599999998</v>
      </c>
    </row>
    <row r="29" spans="1:4" x14ac:dyDescent="0.25">
      <c r="A29" s="53">
        <v>35</v>
      </c>
      <c r="B29" s="58" t="s">
        <v>231</v>
      </c>
      <c r="C29" s="53" t="s">
        <v>233</v>
      </c>
      <c r="D29" s="56">
        <f>'4.1 Comptes 2020 natures'!BG39</f>
        <v>1161188.8600000001</v>
      </c>
    </row>
    <row r="30" spans="1:4" x14ac:dyDescent="0.25">
      <c r="A30" s="53">
        <v>45</v>
      </c>
      <c r="B30" s="58" t="s">
        <v>232</v>
      </c>
      <c r="C30" s="53" t="s">
        <v>174</v>
      </c>
      <c r="D30" s="56">
        <f>'4.1 Comptes 2020 natures'!BG117</f>
        <v>335835.21</v>
      </c>
    </row>
    <row r="31" spans="1:4" x14ac:dyDescent="0.25">
      <c r="A31" s="53">
        <v>364</v>
      </c>
      <c r="B31" s="58" t="s">
        <v>231</v>
      </c>
      <c r="C31" s="53" t="s">
        <v>240</v>
      </c>
      <c r="D31" s="56">
        <f>'4.1 Comptes 2020 natures'!BG48</f>
        <v>0</v>
      </c>
    </row>
    <row r="32" spans="1:4" x14ac:dyDescent="0.25">
      <c r="A32" s="53">
        <v>365</v>
      </c>
      <c r="B32" s="58" t="s">
        <v>231</v>
      </c>
      <c r="C32" s="53" t="s">
        <v>241</v>
      </c>
      <c r="D32" s="56">
        <f>'4.1 Comptes 2020 natures'!BG49</f>
        <v>8100</v>
      </c>
    </row>
    <row r="33" spans="1:4" x14ac:dyDescent="0.25">
      <c r="A33" s="53">
        <v>366</v>
      </c>
      <c r="B33" s="58" t="s">
        <v>231</v>
      </c>
      <c r="C33" s="53" t="s">
        <v>238</v>
      </c>
      <c r="D33" s="56">
        <f>'4.1 Comptes 2020 natures'!BG50</f>
        <v>15247.55</v>
      </c>
    </row>
    <row r="34" spans="1:4" x14ac:dyDescent="0.25">
      <c r="A34" s="53">
        <v>389</v>
      </c>
      <c r="B34" s="58" t="s">
        <v>231</v>
      </c>
      <c r="C34" s="53" t="s">
        <v>234</v>
      </c>
      <c r="D34" s="56">
        <f>'4.1 Comptes 2020 natures'!BG62</f>
        <v>978529.25</v>
      </c>
    </row>
    <row r="35" spans="1:4" x14ac:dyDescent="0.25">
      <c r="A35" s="53">
        <v>4490</v>
      </c>
      <c r="B35" s="58" t="s">
        <v>232</v>
      </c>
      <c r="C35" s="53" t="s">
        <v>242</v>
      </c>
      <c r="D35" s="56">
        <f>'4.1 Comptes 2020 natures'!BG164</f>
        <v>0</v>
      </c>
    </row>
    <row r="36" spans="1:4" x14ac:dyDescent="0.25">
      <c r="A36" s="53">
        <v>489</v>
      </c>
      <c r="B36" s="58" t="s">
        <v>232</v>
      </c>
      <c r="C36" s="53" t="s">
        <v>239</v>
      </c>
      <c r="D36" s="56">
        <f>'4.1 Comptes 2020 natures'!BG138</f>
        <v>1462478.3</v>
      </c>
    </row>
    <row r="37" spans="1:4" x14ac:dyDescent="0.25">
      <c r="A37" s="53"/>
      <c r="B37" s="58"/>
      <c r="C37" s="53"/>
      <c r="D37" s="56"/>
    </row>
    <row r="38" spans="1:4" x14ac:dyDescent="0.25">
      <c r="A38" s="54"/>
      <c r="B38" s="54"/>
      <c r="C38" s="55" t="s">
        <v>235</v>
      </c>
      <c r="D38" s="62">
        <f>D27+D28+D29-D30+D31+D32+D33+D34-D35-D36</f>
        <v>15232583.459999997</v>
      </c>
    </row>
    <row r="39" spans="1:4" x14ac:dyDescent="0.25">
      <c r="A39" s="53"/>
      <c r="B39" s="53"/>
      <c r="C39" s="53"/>
      <c r="D39" s="56"/>
    </row>
    <row r="40" spans="1:4" x14ac:dyDescent="0.25">
      <c r="A40" s="53" t="s">
        <v>230</v>
      </c>
      <c r="B40" s="59" t="s">
        <v>232</v>
      </c>
      <c r="C40" s="53" t="s">
        <v>236</v>
      </c>
      <c r="D40" s="56">
        <f>'6. Investissements'!BG182</f>
        <v>26605792.979999997</v>
      </c>
    </row>
    <row r="41" spans="1:4" x14ac:dyDescent="0.25">
      <c r="A41" s="53"/>
      <c r="B41" s="53"/>
      <c r="C41" s="53"/>
      <c r="D41" s="56"/>
    </row>
    <row r="42" spans="1:4" x14ac:dyDescent="0.25">
      <c r="A42" s="54"/>
      <c r="B42" s="54"/>
      <c r="C42" s="55" t="s">
        <v>237</v>
      </c>
      <c r="D42" s="62">
        <f>D38-D40</f>
        <v>-11373209.52</v>
      </c>
    </row>
    <row r="44" spans="1:4" x14ac:dyDescent="0.25">
      <c r="A44" s="7" t="s">
        <v>215</v>
      </c>
    </row>
    <row r="45" spans="1:4" x14ac:dyDescent="0.25">
      <c r="A45" s="7" t="s">
        <v>228</v>
      </c>
    </row>
    <row r="47" spans="1:4" x14ac:dyDescent="0.25">
      <c r="A47" s="51" t="s">
        <v>229</v>
      </c>
      <c r="B47" s="51"/>
      <c r="C47" s="51" t="s">
        <v>204</v>
      </c>
      <c r="D47" s="51" t="s">
        <v>205</v>
      </c>
    </row>
    <row r="48" spans="1:4" x14ac:dyDescent="0.25">
      <c r="A48" s="53">
        <v>90</v>
      </c>
      <c r="B48" s="58"/>
      <c r="C48" s="53" t="s">
        <v>195</v>
      </c>
      <c r="D48" s="56">
        <f>'4.1 Comptes 2020 natures'!BH153</f>
        <v>4836251.0600000005</v>
      </c>
    </row>
    <row r="49" spans="1:4" x14ac:dyDescent="0.25">
      <c r="A49" s="53">
        <v>33</v>
      </c>
      <c r="B49" s="58" t="s">
        <v>231</v>
      </c>
      <c r="C49" s="53" t="s">
        <v>98</v>
      </c>
      <c r="D49" s="56">
        <f>'4.1 Comptes 2020 natures'!BH27</f>
        <v>2911871.3</v>
      </c>
    </row>
    <row r="50" spans="1:4" x14ac:dyDescent="0.25">
      <c r="A50" s="53">
        <v>35</v>
      </c>
      <c r="B50" s="58" t="s">
        <v>231</v>
      </c>
      <c r="C50" s="53" t="s">
        <v>233</v>
      </c>
      <c r="D50" s="56">
        <f>'4.1 Comptes 2020 natures'!BH39</f>
        <v>295107.79999999993</v>
      </c>
    </row>
    <row r="51" spans="1:4" x14ac:dyDescent="0.25">
      <c r="A51" s="53">
        <v>45</v>
      </c>
      <c r="B51" s="58" t="s">
        <v>232</v>
      </c>
      <c r="C51" s="53" t="s">
        <v>174</v>
      </c>
      <c r="D51" s="56">
        <f>'4.1 Comptes 2020 natures'!BH117</f>
        <v>265039.32</v>
      </c>
    </row>
    <row r="52" spans="1:4" x14ac:dyDescent="0.25">
      <c r="A52" s="53">
        <v>364</v>
      </c>
      <c r="B52" s="58" t="s">
        <v>231</v>
      </c>
      <c r="C52" s="53" t="s">
        <v>240</v>
      </c>
      <c r="D52" s="56">
        <f>'4.1 Comptes 2020 natures'!BH48</f>
        <v>0</v>
      </c>
    </row>
    <row r="53" spans="1:4" x14ac:dyDescent="0.25">
      <c r="A53" s="53">
        <v>365</v>
      </c>
      <c r="B53" s="58" t="s">
        <v>231</v>
      </c>
      <c r="C53" s="53" t="s">
        <v>241</v>
      </c>
      <c r="D53" s="56">
        <f>'4.1 Comptes 2020 natures'!BH49</f>
        <v>0</v>
      </c>
    </row>
    <row r="54" spans="1:4" x14ac:dyDescent="0.25">
      <c r="A54" s="53">
        <v>366</v>
      </c>
      <c r="B54" s="58" t="s">
        <v>231</v>
      </c>
      <c r="C54" s="53" t="s">
        <v>238</v>
      </c>
      <c r="D54" s="56">
        <f>'4.1 Comptes 2020 natures'!BH50</f>
        <v>0</v>
      </c>
    </row>
    <row r="55" spans="1:4" x14ac:dyDescent="0.25">
      <c r="A55" s="53">
        <v>389</v>
      </c>
      <c r="B55" s="58" t="s">
        <v>231</v>
      </c>
      <c r="C55" s="53" t="s">
        <v>234</v>
      </c>
      <c r="D55" s="56">
        <f>'4.1 Comptes 2020 natures'!BH62</f>
        <v>760000</v>
      </c>
    </row>
    <row r="56" spans="1:4" x14ac:dyDescent="0.25">
      <c r="A56" s="53">
        <v>4490</v>
      </c>
      <c r="B56" s="58" t="s">
        <v>232</v>
      </c>
      <c r="C56" s="53" t="s">
        <v>242</v>
      </c>
      <c r="D56" s="56">
        <f>'4.1 Comptes 2020 natures'!BH164</f>
        <v>390</v>
      </c>
    </row>
    <row r="57" spans="1:4" x14ac:dyDescent="0.25">
      <c r="A57" s="53">
        <v>489</v>
      </c>
      <c r="B57" s="58" t="s">
        <v>232</v>
      </c>
      <c r="C57" s="53" t="s">
        <v>239</v>
      </c>
      <c r="D57" s="56">
        <f>'4.1 Comptes 2020 natures'!BH138</f>
        <v>357604.82</v>
      </c>
    </row>
    <row r="58" spans="1:4" x14ac:dyDescent="0.25">
      <c r="A58" s="53"/>
      <c r="B58" s="58"/>
      <c r="C58" s="53"/>
      <c r="D58" s="56"/>
    </row>
    <row r="59" spans="1:4" x14ac:dyDescent="0.25">
      <c r="A59" s="54"/>
      <c r="B59" s="54"/>
      <c r="C59" s="55" t="s">
        <v>235</v>
      </c>
      <c r="D59" s="62">
        <f>D48+D49+D50-D51+D52+D53+D54+D55-D56-D57</f>
        <v>8180196.0199999996</v>
      </c>
    </row>
    <row r="60" spans="1:4" x14ac:dyDescent="0.25">
      <c r="A60" s="53"/>
      <c r="B60" s="53"/>
      <c r="C60" s="53"/>
      <c r="D60" s="56"/>
    </row>
    <row r="61" spans="1:4" x14ac:dyDescent="0.25">
      <c r="A61" s="53" t="s">
        <v>230</v>
      </c>
      <c r="B61" s="59" t="s">
        <v>232</v>
      </c>
      <c r="C61" s="53" t="s">
        <v>236</v>
      </c>
      <c r="D61" s="56">
        <f>'6. Investissements'!BH182</f>
        <v>1202041.6600000011</v>
      </c>
    </row>
    <row r="62" spans="1:4" x14ac:dyDescent="0.25">
      <c r="A62" s="53"/>
      <c r="B62" s="53"/>
      <c r="C62" s="53"/>
      <c r="D62" s="56"/>
    </row>
    <row r="63" spans="1:4" x14ac:dyDescent="0.25">
      <c r="A63" s="54"/>
      <c r="B63" s="54"/>
      <c r="C63" s="55" t="s">
        <v>237</v>
      </c>
      <c r="D63" s="62">
        <f>D59-D61</f>
        <v>6978154.3599999985</v>
      </c>
    </row>
    <row r="65" spans="1:4" x14ac:dyDescent="0.25">
      <c r="A65" s="7" t="s">
        <v>216</v>
      </c>
    </row>
    <row r="66" spans="1:4" x14ac:dyDescent="0.25">
      <c r="A66" s="7" t="s">
        <v>228</v>
      </c>
    </row>
    <row r="68" spans="1:4" x14ac:dyDescent="0.25">
      <c r="A68" s="51" t="s">
        <v>229</v>
      </c>
      <c r="B68" s="51"/>
      <c r="C68" s="51" t="s">
        <v>204</v>
      </c>
      <c r="D68" s="51" t="s">
        <v>205</v>
      </c>
    </row>
    <row r="69" spans="1:4" x14ac:dyDescent="0.25">
      <c r="A69" s="53">
        <v>90</v>
      </c>
      <c r="B69" s="58"/>
      <c r="C69" s="53" t="s">
        <v>195</v>
      </c>
      <c r="D69" s="56">
        <f>'4.1 Comptes 2020 natures'!BI153</f>
        <v>2489798.14</v>
      </c>
    </row>
    <row r="70" spans="1:4" x14ac:dyDescent="0.25">
      <c r="A70" s="53">
        <v>33</v>
      </c>
      <c r="B70" s="58" t="s">
        <v>231</v>
      </c>
      <c r="C70" s="53" t="s">
        <v>98</v>
      </c>
      <c r="D70" s="56">
        <f>'4.1 Comptes 2020 natures'!BI27</f>
        <v>8454624.1900000013</v>
      </c>
    </row>
    <row r="71" spans="1:4" x14ac:dyDescent="0.25">
      <c r="A71" s="53">
        <v>35</v>
      </c>
      <c r="B71" s="58" t="s">
        <v>231</v>
      </c>
      <c r="C71" s="53" t="s">
        <v>233</v>
      </c>
      <c r="D71" s="56">
        <f>'4.1 Comptes 2020 natures'!BI39</f>
        <v>686782.18</v>
      </c>
    </row>
    <row r="72" spans="1:4" x14ac:dyDescent="0.25">
      <c r="A72" s="53">
        <v>45</v>
      </c>
      <c r="B72" s="58" t="s">
        <v>232</v>
      </c>
      <c r="C72" s="53" t="s">
        <v>174</v>
      </c>
      <c r="D72" s="56">
        <f>'4.1 Comptes 2020 natures'!BI117</f>
        <v>707380.22</v>
      </c>
    </row>
    <row r="73" spans="1:4" x14ac:dyDescent="0.25">
      <c r="A73" s="53">
        <v>364</v>
      </c>
      <c r="B73" s="58" t="s">
        <v>231</v>
      </c>
      <c r="C73" s="53" t="s">
        <v>240</v>
      </c>
      <c r="D73" s="56">
        <f>'4.1 Comptes 2020 natures'!BI48</f>
        <v>4968</v>
      </c>
    </row>
    <row r="74" spans="1:4" x14ac:dyDescent="0.25">
      <c r="A74" s="53">
        <v>365</v>
      </c>
      <c r="B74" s="58" t="s">
        <v>231</v>
      </c>
      <c r="C74" s="53" t="s">
        <v>241</v>
      </c>
      <c r="D74" s="56">
        <f>'4.1 Comptes 2020 natures'!BI49</f>
        <v>0</v>
      </c>
    </row>
    <row r="75" spans="1:4" x14ac:dyDescent="0.25">
      <c r="A75" s="53">
        <v>366</v>
      </c>
      <c r="B75" s="58" t="s">
        <v>231</v>
      </c>
      <c r="C75" s="53" t="s">
        <v>238</v>
      </c>
      <c r="D75" s="56">
        <f>'4.1 Comptes 2020 natures'!BI50</f>
        <v>0</v>
      </c>
    </row>
    <row r="76" spans="1:4" x14ac:dyDescent="0.25">
      <c r="A76" s="53">
        <v>389</v>
      </c>
      <c r="B76" s="58" t="s">
        <v>231</v>
      </c>
      <c r="C76" s="53" t="s">
        <v>234</v>
      </c>
      <c r="D76" s="56">
        <f>'4.1 Comptes 2020 natures'!BI62</f>
        <v>3507281.3200000003</v>
      </c>
    </row>
    <row r="77" spans="1:4" x14ac:dyDescent="0.25">
      <c r="A77" s="53">
        <v>4490</v>
      </c>
      <c r="B77" s="58" t="s">
        <v>232</v>
      </c>
      <c r="C77" s="53" t="s">
        <v>242</v>
      </c>
      <c r="D77" s="56">
        <f>'4.1 Comptes 2020 natures'!BI164</f>
        <v>299999</v>
      </c>
    </row>
    <row r="78" spans="1:4" x14ac:dyDescent="0.25">
      <c r="A78" s="53">
        <v>489</v>
      </c>
      <c r="B78" s="58" t="s">
        <v>232</v>
      </c>
      <c r="C78" s="53" t="s">
        <v>239</v>
      </c>
      <c r="D78" s="56">
        <f>'4.1 Comptes 2020 natures'!BI138</f>
        <v>495360</v>
      </c>
    </row>
    <row r="79" spans="1:4" x14ac:dyDescent="0.25">
      <c r="A79" s="53"/>
      <c r="B79" s="58"/>
      <c r="C79" s="53"/>
      <c r="D79" s="56"/>
    </row>
    <row r="80" spans="1:4" x14ac:dyDescent="0.25">
      <c r="A80" s="54"/>
      <c r="B80" s="54"/>
      <c r="C80" s="55" t="s">
        <v>235</v>
      </c>
      <c r="D80" s="62">
        <f>D69+D70+D71-D72+D73+D74+D75+D76-D77-D78</f>
        <v>13640714.610000001</v>
      </c>
    </row>
    <row r="81" spans="1:4" x14ac:dyDescent="0.25">
      <c r="A81" s="53"/>
      <c r="B81" s="53"/>
      <c r="C81" s="53"/>
      <c r="D81" s="56"/>
    </row>
    <row r="82" spans="1:4" x14ac:dyDescent="0.25">
      <c r="A82" s="53" t="s">
        <v>230</v>
      </c>
      <c r="B82" s="59" t="s">
        <v>232</v>
      </c>
      <c r="C82" s="53" t="s">
        <v>236</v>
      </c>
      <c r="D82" s="56">
        <f>'6. Investissements'!BI182</f>
        <v>8220941.2600000035</v>
      </c>
    </row>
    <row r="83" spans="1:4" x14ac:dyDescent="0.25">
      <c r="A83" s="53"/>
      <c r="B83" s="53"/>
      <c r="C83" s="53"/>
      <c r="D83" s="56"/>
    </row>
    <row r="84" spans="1:4" x14ac:dyDescent="0.25">
      <c r="A84" s="54"/>
      <c r="B84" s="54"/>
      <c r="C84" s="55" t="s">
        <v>237</v>
      </c>
      <c r="D84" s="62">
        <f>D80-D82</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2022-06-13T12:14:03Z</dcterms:modified>
</cp:coreProperties>
</file>