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14" activeTab="14"/>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<sst xmlns="http://schemas.openxmlformats.org/spreadsheetml/2006/main" count="5598" uniqueCount="823">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</sst>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6" fillId="0" borderId="0" xfId="0" applyFont="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tabSelected="1" workbookViewId="0">
      <selection activeCell="B4" sqref="B4"/>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s="211" t="s">
        <v>822</v>
      </c>
    </row>
    <row r="5" spans="1:5" ht="15.75" thickBot="1" x14ac:dyDescent="0.3">
      <c r="B5" s="215" t="s">
        <v>56</v>
      </c>
      <c r="C5" s="216"/>
      <c r="D5" s="217"/>
    </row>
    <row r="7" spans="1:5" x14ac:dyDescent="0.25">
      <c r="B7" s="51" t="s">
        <v>229</v>
      </c>
      <c r="C7" s="51"/>
      <c r="D7" s="51" t="s">
        <v>204</v>
      </c>
      <c r="E7" s="51" t="s">
        <v>205</v>
      </c>
    </row>
    <row r="8" spans="1:5" x14ac:dyDescent="0.25">
      <c r="B8" s="53">
        <v>90</v>
      </c>
      <c r="C8" s="58"/>
      <c r="D8" s="53" t="s">
        <v>195</v>
      </c>
      <c r="E8" s="56">
        <f>HLOOKUP($B$5,'4.1 Comptes 2020 natures'!$E$3:$BE$183,151,0)</f>
        <v>338069</v>
      </c>
    </row>
    <row r="9" spans="1:5" x14ac:dyDescent="0.25">
      <c r="B9" s="53">
        <v>33</v>
      </c>
      <c r="C9" s="58" t="s">
        <v>231</v>
      </c>
      <c r="D9" s="53" t="s">
        <v>98</v>
      </c>
      <c r="E9" s="56">
        <f>HLOOKUP($B$5,'4.1 Comptes 2020 natures'!$E$3:$BE$183,25,0)</f>
        <v>505358.98</v>
      </c>
    </row>
    <row r="10" spans="1:5" x14ac:dyDescent="0.25">
      <c r="B10" s="53">
        <v>35</v>
      </c>
      <c r="C10" s="58" t="s">
        <v>231</v>
      </c>
      <c r="D10" s="53" t="s">
        <v>233</v>
      </c>
      <c r="E10" s="56">
        <f>HLOOKUP($B$5,'4.1 Comptes 2020 natures'!$E$3:$BE$183,37,0)</f>
        <v>21282.55</v>
      </c>
    </row>
    <row r="11" spans="1:5" x14ac:dyDescent="0.25">
      <c r="B11" s="53">
        <v>45</v>
      </c>
      <c r="C11" s="58" t="s">
        <v>232</v>
      </c>
      <c r="D11" s="53" t="s">
        <v>174</v>
      </c>
      <c r="E11" s="56">
        <f>HLOOKUP($B$5,'4.1 Comptes 2020 natures'!$E$3:$BE$183,115,0)</f>
        <v>2612.4499999999998</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320000</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1182098.08</v>
      </c>
    </row>
    <row r="20" spans="2:5" x14ac:dyDescent="0.25">
      <c r="B20" s="53"/>
      <c r="C20" s="53"/>
      <c r="D20" s="53"/>
      <c r="E20" s="56"/>
    </row>
    <row r="21" spans="2:5" x14ac:dyDescent="0.25">
      <c r="B21" s="53" t="s">
        <v>230</v>
      </c>
      <c r="C21" s="59" t="s">
        <v>232</v>
      </c>
      <c r="D21" s="53" t="s">
        <v>236</v>
      </c>
      <c r="E21" s="56">
        <f>HLOOKUP($B$5,'4.1 Comptes 2020 natures'!$E$3:$BE$183,177,0)</f>
        <v>0</v>
      </c>
    </row>
    <row r="22" spans="2:5" x14ac:dyDescent="0.25">
      <c r="B22" s="53"/>
      <c r="C22" s="53"/>
      <c r="D22" s="53"/>
      <c r="E22" s="56"/>
    </row>
    <row r="23" spans="2:5" x14ac:dyDescent="0.25">
      <c r="B23" s="54"/>
      <c r="C23" s="54"/>
      <c r="D23" s="55" t="s">
        <v>237</v>
      </c>
      <c r="E23" s="62">
        <f>E19-E21</f>
        <v>1182098.08</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2" t="s">
        <v>758</v>
      </c>
      <c r="H2" s="213"/>
      <c r="I2" s="213"/>
      <c r="J2" s="213"/>
      <c r="K2" s="214"/>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8" t="s">
        <v>663</v>
      </c>
      <c r="B14" s="219"/>
      <c r="C14" s="219"/>
      <c r="D14" s="219"/>
      <c r="E14" s="219"/>
      <c r="F14" s="219"/>
      <c r="G14" s="219"/>
      <c r="H14" s="220"/>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8" t="s">
        <v>675</v>
      </c>
      <c r="B24" s="219"/>
      <c r="C24" s="219"/>
      <c r="D24" s="219"/>
      <c r="E24" s="219"/>
      <c r="F24" s="219"/>
      <c r="G24" s="219"/>
      <c r="H24" s="220"/>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8" t="s">
        <v>683</v>
      </c>
      <c r="B32" s="219"/>
      <c r="C32" s="219"/>
      <c r="D32" s="219"/>
      <c r="E32" s="219"/>
      <c r="F32" s="219"/>
      <c r="G32" s="219"/>
      <c r="H32" s="220"/>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8" t="s">
        <v>694</v>
      </c>
      <c r="B42" s="219"/>
      <c r="C42" s="219"/>
      <c r="D42" s="219"/>
      <c r="E42" s="219"/>
      <c r="F42" s="219"/>
      <c r="G42" s="219"/>
      <c r="H42" s="220"/>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8" t="s">
        <v>705</v>
      </c>
      <c r="B53" s="219"/>
      <c r="C53" s="219"/>
      <c r="D53" s="219"/>
      <c r="E53" s="219"/>
      <c r="F53" s="219"/>
      <c r="G53" s="219"/>
      <c r="H53" s="220"/>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8" t="s">
        <v>714</v>
      </c>
      <c r="B62" s="219"/>
      <c r="C62" s="219"/>
      <c r="D62" s="219"/>
      <c r="E62" s="219"/>
      <c r="F62" s="219"/>
      <c r="G62" s="219"/>
      <c r="H62" s="220"/>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8" t="s">
        <v>723</v>
      </c>
      <c r="B71" s="219"/>
      <c r="C71" s="219"/>
      <c r="D71" s="219"/>
      <c r="E71" s="219"/>
      <c r="F71" s="219"/>
      <c r="G71" s="219"/>
      <c r="H71" s="220"/>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8" t="s">
        <v>735</v>
      </c>
      <c r="B81" s="219"/>
      <c r="C81" s="219"/>
      <c r="D81" s="219"/>
      <c r="E81" s="219"/>
      <c r="F81" s="219"/>
      <c r="G81" s="219"/>
      <c r="H81" s="220"/>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8" t="s">
        <v>742</v>
      </c>
      <c r="B89" s="219"/>
      <c r="C89" s="219"/>
      <c r="D89" s="219"/>
      <c r="E89" s="219"/>
      <c r="F89" s="219"/>
      <c r="G89" s="219"/>
      <c r="H89" s="220"/>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8" t="s">
        <v>750</v>
      </c>
      <c r="B98" s="219"/>
      <c r="C98" s="219"/>
      <c r="D98" s="219"/>
      <c r="E98" s="219"/>
      <c r="F98" s="219"/>
      <c r="G98" s="219"/>
      <c r="H98" s="220"/>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1" t="s">
        <v>505</v>
      </c>
      <c r="B8" s="221"/>
      <c r="C8" s="221"/>
      <c r="D8" s="221"/>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1" t="s">
        <v>505</v>
      </c>
      <c r="B8" s="221"/>
      <c r="C8" s="221"/>
      <c r="D8" s="221"/>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1" t="s">
        <v>505</v>
      </c>
      <c r="B8" s="221"/>
      <c r="C8" s="221"/>
      <c r="D8" s="221"/>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1" t="s">
        <v>505</v>
      </c>
      <c r="B8" s="221"/>
      <c r="C8" s="221"/>
      <c r="D8" s="221"/>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1" t="s">
        <v>505</v>
      </c>
      <c r="B8" s="221"/>
      <c r="C8" s="221"/>
      <c r="D8" s="221"/>
    </row>
    <row r="9" spans="1:60" ht="15.75" thickBot="1" x14ac:dyDescent="0.3"/>
    <row r="10" spans="1:60" ht="15.75" thickBot="1" x14ac:dyDescent="0.3">
      <c r="A10" s="222" t="s">
        <v>577</v>
      </c>
      <c r="B10" s="223"/>
      <c r="C10" s="223"/>
      <c r="D10" s="224"/>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1"/>
      <c r="B6" s="221"/>
      <c r="C6" s="221"/>
      <c r="D6" s="221"/>
    </row>
    <row r="7" spans="1:8" ht="18.75" x14ac:dyDescent="0.3">
      <c r="A7" s="221"/>
      <c r="B7" s="221"/>
      <c r="C7" s="221"/>
      <c r="D7" s="221"/>
    </row>
    <row r="8" spans="1:8" ht="18.75" x14ac:dyDescent="0.3">
      <c r="A8" s="221" t="s">
        <v>505</v>
      </c>
      <c r="B8" s="221"/>
      <c r="C8" s="221"/>
      <c r="D8" s="221"/>
      <c r="E8" s="221"/>
      <c r="F8" s="221"/>
      <c r="G8" s="221"/>
      <c r="H8" s="221"/>
    </row>
    <row r="9" spans="1:8" ht="18.75" x14ac:dyDescent="0.3">
      <c r="A9" s="156"/>
      <c r="B9" s="156"/>
      <c r="C9" s="156"/>
      <c r="D9" s="156"/>
      <c r="E9" s="156"/>
      <c r="F9" s="156"/>
      <c r="G9" s="156"/>
      <c r="H9" s="156"/>
    </row>
    <row r="10" spans="1:8" ht="15.75" thickBot="1" x14ac:dyDescent="0.3">
      <c r="B10" s="228" t="s">
        <v>597</v>
      </c>
      <c r="C10" s="228"/>
      <c r="D10" s="228"/>
    </row>
    <row r="11" spans="1:8" ht="15.75" thickBot="1" x14ac:dyDescent="0.3">
      <c r="A11" s="157" t="s">
        <v>584</v>
      </c>
      <c r="B11" s="215" t="s">
        <v>16</v>
      </c>
      <c r="C11" s="216"/>
      <c r="D11" s="217"/>
      <c r="F11" s="110"/>
    </row>
    <row r="12" spans="1:8" ht="15.75" thickBot="1" x14ac:dyDescent="0.3">
      <c r="E12" s="7"/>
      <c r="H12" s="117"/>
    </row>
    <row r="13" spans="1:8" ht="15.75" thickBot="1" x14ac:dyDescent="0.3">
      <c r="A13" s="225" t="s">
        <v>577</v>
      </c>
      <c r="B13" s="226"/>
      <c r="C13" s="226"/>
      <c r="D13" s="227"/>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5" t="s">
        <v>28</v>
      </c>
      <c r="C5" s="216"/>
      <c r="D5" s="217"/>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2022-06-13T12:42:04Z</dcterms:modified>
</cp:coreProperties>
</file>