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A\MCH2\Comptabilisation REPA\2_OAS\Comptes\"/>
    </mc:Choice>
  </mc:AlternateContent>
  <bookViews>
    <workbookView xWindow="0" yWindow="0" windowWidth="21570" windowHeight="7545" activeTab="1"/>
  </bookViews>
  <sheets>
    <sheet name="Population" sheetId="2" r:id="rId1"/>
    <sheet name="Comptes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3" l="1"/>
  <c r="C28" i="3"/>
  <c r="C18" i="3"/>
  <c r="E7" i="3"/>
  <c r="B52" i="2" l="1"/>
  <c r="E9" i="3" s="1"/>
  <c r="C20" i="3" l="1"/>
  <c r="F22" i="3" s="1"/>
  <c r="C33" i="3"/>
  <c r="F35" i="3" s="1"/>
</calcChain>
</file>

<file path=xl/sharedStrings.xml><?xml version="1.0" encoding="utf-8"?>
<sst xmlns="http://schemas.openxmlformats.org/spreadsheetml/2006/main" count="78" uniqueCount="73">
  <si>
    <t>Commune :</t>
  </si>
  <si>
    <t>Nombre d'habitants de la commune :</t>
  </si>
  <si>
    <t>Nombre d'habitants total :</t>
  </si>
  <si>
    <t>Total</t>
  </si>
  <si>
    <t>à</t>
  </si>
  <si>
    <t>Boécourt</t>
  </si>
  <si>
    <t>Alle</t>
  </si>
  <si>
    <t>Bourrignon</t>
  </si>
  <si>
    <t>Basse-Allaine</t>
  </si>
  <si>
    <t>Châtillon</t>
  </si>
  <si>
    <t>Beurnevésin</t>
  </si>
  <si>
    <t>Courchapoix</t>
  </si>
  <si>
    <t>Courrendlin</t>
  </si>
  <si>
    <t>Delémont</t>
  </si>
  <si>
    <t>Boncourt</t>
  </si>
  <si>
    <t>Courroux</t>
  </si>
  <si>
    <t>Bonfol</t>
  </si>
  <si>
    <t>Courtételle</t>
  </si>
  <si>
    <t>Porrentruy</t>
  </si>
  <si>
    <t>Bure</t>
  </si>
  <si>
    <t>Develier</t>
  </si>
  <si>
    <t>Ederswiler</t>
  </si>
  <si>
    <t>Clos du Doubs</t>
  </si>
  <si>
    <t>Haute-Sorne</t>
  </si>
  <si>
    <t>Coeuve</t>
  </si>
  <si>
    <t>Mervelier</t>
  </si>
  <si>
    <t>Cornol</t>
  </si>
  <si>
    <t>Mettembert</t>
  </si>
  <si>
    <t>Movelier</t>
  </si>
  <si>
    <t>Courchavon</t>
  </si>
  <si>
    <t>Pleigne</t>
  </si>
  <si>
    <t>Courgenay</t>
  </si>
  <si>
    <t>Rossemaison</t>
  </si>
  <si>
    <t>Saulcy</t>
  </si>
  <si>
    <t>Courtedoux</t>
  </si>
  <si>
    <t>Soyhières</t>
  </si>
  <si>
    <t>Val Terbi</t>
  </si>
  <si>
    <t>Damphreux</t>
  </si>
  <si>
    <t>Le Bémont</t>
  </si>
  <si>
    <t>Les Bois</t>
  </si>
  <si>
    <t>Les Breuleux</t>
  </si>
  <si>
    <t>Fahy</t>
  </si>
  <si>
    <t>Fontenais</t>
  </si>
  <si>
    <t>Les Enfers</t>
  </si>
  <si>
    <t>Grandfontaine</t>
  </si>
  <si>
    <t>Les Genevez</t>
  </si>
  <si>
    <t>Haute-Ajoie</t>
  </si>
  <si>
    <t>Lajoux</t>
  </si>
  <si>
    <t>Montfaucon</t>
  </si>
  <si>
    <t>La Baroche</t>
  </si>
  <si>
    <t>Muriaux</t>
  </si>
  <si>
    <t>Le Noirmont</t>
  </si>
  <si>
    <t>Saignelégier</t>
  </si>
  <si>
    <t>Saint-Brais</t>
  </si>
  <si>
    <t>Soubey</t>
  </si>
  <si>
    <t>Vendlincourt</t>
  </si>
  <si>
    <t>Veuillez cliquer sur la cellule ci-dessous et choisir votre commune</t>
  </si>
  <si>
    <t>Participation PC</t>
  </si>
  <si>
    <t>Participation Amal</t>
  </si>
  <si>
    <t>Participation AF non-actifs</t>
  </si>
  <si>
    <t>Part de votre commune :</t>
  </si>
  <si>
    <t>Ecriture :</t>
  </si>
  <si>
    <t>Liquidité</t>
  </si>
  <si>
    <t>Montant variable</t>
  </si>
  <si>
    <t>Montant fixe</t>
  </si>
  <si>
    <t>Montant fixe / 53 communes =</t>
  </si>
  <si>
    <t>Comptabilisation des charges liées relatives à la Caisse de compensation et PC</t>
  </si>
  <si>
    <t>5322.36311.20</t>
  </si>
  <si>
    <t>Total à charge des communes :</t>
  </si>
  <si>
    <t>5310.46311.20</t>
  </si>
  <si>
    <t>I. Participation des communes au financement des prestations complémentaires à l'AVS et l'AI pour 2021</t>
  </si>
  <si>
    <t>II. Contribution de la caisse de compensation aux frais d'administration des agences AVS pour 2021</t>
  </si>
  <si>
    <t>Comptes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</si>
</sst>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10"/>
      <name val="Calibri"/>
      <family val="2"/>
      <scheme val="minor"/>
    </font>
    <font>
      <sz val="7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1" fillId="0" borderId="0" xfId="0" applyFont="1"/>
    <xf numFmtId="4" fontId="0" fillId="0" borderId="0" xfId="0" applyNumberFormat="1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4" fillId="0" borderId="0" xfId="0" applyFont="1" applyBorder="1"/>
    <xf numFmtId="0" fontId="3" fillId="0" borderId="0" xfId="0" applyFont="1" applyBorder="1"/>
    <xf numFmtId="3" fontId="5" fillId="0" borderId="0" xfId="0" applyNumberFormat="1" applyFont="1"/>
    <xf numFmtId="0" fontId="2" fillId="0" borderId="0" xfId="0" applyFont="1" applyBorder="1"/>
    <xf numFmtId="3" fontId="2" fillId="0" borderId="0" xfId="0" applyNumberFormat="1" applyFont="1" applyAlignment="1">
      <alignment horizontal="center"/>
    </xf>
    <xf numFmtId="4" fontId="3" fillId="0" borderId="0" xfId="0" applyNumberFormat="1" applyFont="1"/>
    <xf numFmtId="3" fontId="2" fillId="0" borderId="0" xfId="0" applyNumberFormat="1" applyFont="1" applyBorder="1" applyAlignment="1"/>
    <xf numFmtId="0" fontId="2" fillId="0" borderId="0" xfId="0" applyFont="1" applyBorder="1" applyAlignment="1"/>
    <xf numFmtId="3" fontId="2" fillId="0" borderId="5" xfId="0" applyNumberFormat="1" applyFont="1" applyBorder="1" applyAlignment="1">
      <alignment horizontal="center"/>
    </xf>
    <xf numFmtId="3" fontId="0" fillId="0" borderId="0" xfId="0" applyNumberFormat="1"/>
    <xf numFmtId="3" fontId="0" fillId="0" borderId="4" xfId="0" applyNumberFormat="1" applyBorder="1"/>
    <xf numFmtId="3" fontId="2" fillId="0" borderId="0" xfId="0" applyNumberFormat="1" applyFont="1"/>
    <xf numFmtId="0" fontId="2" fillId="2" borderId="0" xfId="0" applyFont="1" applyFill="1" applyAlignment="1">
      <alignment horizontal="center"/>
    </xf>
    <xf numFmtId="3" fontId="2" fillId="2" borderId="0" xfId="0" applyNumberFormat="1" applyFont="1" applyFill="1"/>
    <xf numFmtId="4" fontId="2" fillId="2" borderId="0" xfId="0" applyNumberFormat="1" applyFont="1" applyFill="1"/>
    <xf numFmtId="4" fontId="3" fillId="0" borderId="0" xfId="0" applyNumberFormat="1" applyFont="1" applyBorder="1"/>
    <xf numFmtId="0" fontId="6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opLeftCell="A10" workbookViewId="0">
      <selection activeCell="B52" sqref="B52"/>
    </sheetView>
  </sheetViews>
  <sheetFormatPr baseColWidth="10" defaultRowHeight="12.75" x14ac:dyDescent="0.2"/>
  <cols>
    <col min="1" max="1" width="14" style="6" customWidth="1"/>
    <col min="2" max="16384" width="11.42578125" style="6"/>
  </cols>
  <sheetData>
    <row r="1" spans="1:3" x14ac:dyDescent="0.2">
      <c r="A1" s="7" t="s">
        <v>5</v>
      </c>
      <c r="B1" s="7">
        <v>951</v>
      </c>
      <c r="C1" s="12"/>
    </row>
    <row r="2" spans="1:3" x14ac:dyDescent="0.2">
      <c r="A2" s="7" t="s">
        <v>7</v>
      </c>
      <c r="B2" s="7">
        <v>258</v>
      </c>
      <c r="C2" s="12"/>
    </row>
    <row r="3" spans="1:3" x14ac:dyDescent="0.2">
      <c r="A3" s="7" t="s">
        <v>9</v>
      </c>
      <c r="B3" s="7">
        <v>471</v>
      </c>
      <c r="C3" s="12"/>
    </row>
    <row r="4" spans="1:3" x14ac:dyDescent="0.2">
      <c r="A4" s="7" t="s">
        <v>11</v>
      </c>
      <c r="B4" s="7">
        <v>441</v>
      </c>
      <c r="C4" s="12"/>
    </row>
    <row r="5" spans="1:3" x14ac:dyDescent="0.2">
      <c r="A5" s="7" t="s">
        <v>12</v>
      </c>
      <c r="B5" s="7">
        <v>3635</v>
      </c>
      <c r="C5" s="12"/>
    </row>
    <row r="6" spans="1:3" x14ac:dyDescent="0.2">
      <c r="A6" s="7" t="s">
        <v>15</v>
      </c>
      <c r="B6" s="7">
        <v>3299</v>
      </c>
      <c r="C6" s="12"/>
    </row>
    <row r="7" spans="1:3" x14ac:dyDescent="0.2">
      <c r="A7" s="7" t="s">
        <v>17</v>
      </c>
      <c r="B7" s="7">
        <v>2638</v>
      </c>
      <c r="C7" s="12"/>
    </row>
    <row r="8" spans="1:3" x14ac:dyDescent="0.2">
      <c r="A8" s="7" t="s">
        <v>13</v>
      </c>
      <c r="B8" s="7">
        <v>12432</v>
      </c>
      <c r="C8" s="12"/>
    </row>
    <row r="9" spans="1:3" x14ac:dyDescent="0.2">
      <c r="A9" s="7" t="s">
        <v>20</v>
      </c>
      <c r="B9" s="7">
        <v>1358</v>
      </c>
      <c r="C9" s="12"/>
    </row>
    <row r="10" spans="1:3" x14ac:dyDescent="0.2">
      <c r="A10" s="7" t="s">
        <v>21</v>
      </c>
      <c r="B10" s="7">
        <v>112</v>
      </c>
      <c r="C10" s="12"/>
    </row>
    <row r="11" spans="1:3" x14ac:dyDescent="0.2">
      <c r="A11" s="7" t="s">
        <v>23</v>
      </c>
      <c r="B11" s="7">
        <v>7277</v>
      </c>
      <c r="C11" s="12"/>
    </row>
    <row r="12" spans="1:3" x14ac:dyDescent="0.2">
      <c r="A12" s="7" t="s">
        <v>25</v>
      </c>
      <c r="B12" s="7">
        <v>521</v>
      </c>
      <c r="C12" s="12"/>
    </row>
    <row r="13" spans="1:3" x14ac:dyDescent="0.2">
      <c r="A13" s="7" t="s">
        <v>27</v>
      </c>
      <c r="B13" s="7">
        <v>106</v>
      </c>
      <c r="C13" s="12"/>
    </row>
    <row r="14" spans="1:3" x14ac:dyDescent="0.2">
      <c r="A14" s="7" t="s">
        <v>28</v>
      </c>
      <c r="B14" s="7">
        <v>425</v>
      </c>
      <c r="C14" s="12"/>
    </row>
    <row r="15" spans="1:3" x14ac:dyDescent="0.2">
      <c r="A15" s="7" t="s">
        <v>30</v>
      </c>
      <c r="B15" s="7">
        <v>350</v>
      </c>
      <c r="C15" s="12"/>
    </row>
    <row r="16" spans="1:3" x14ac:dyDescent="0.2">
      <c r="A16" s="7" t="s">
        <v>32</v>
      </c>
      <c r="B16" s="7">
        <v>731</v>
      </c>
      <c r="C16" s="12"/>
    </row>
    <row r="17" spans="1:3" x14ac:dyDescent="0.2">
      <c r="A17" s="7" t="s">
        <v>33</v>
      </c>
      <c r="B17" s="7">
        <v>270</v>
      </c>
      <c r="C17" s="12"/>
    </row>
    <row r="18" spans="1:3" x14ac:dyDescent="0.2">
      <c r="A18" s="7" t="s">
        <v>35</v>
      </c>
      <c r="B18" s="7">
        <v>417</v>
      </c>
      <c r="C18" s="12"/>
    </row>
    <row r="19" spans="1:3" x14ac:dyDescent="0.2">
      <c r="A19" s="7" t="s">
        <v>36</v>
      </c>
      <c r="B19" s="7">
        <v>3280</v>
      </c>
      <c r="C19" s="12"/>
    </row>
    <row r="20" spans="1:3" x14ac:dyDescent="0.2">
      <c r="A20" s="7" t="s">
        <v>38</v>
      </c>
      <c r="B20" s="7">
        <v>308</v>
      </c>
      <c r="C20" s="12"/>
    </row>
    <row r="21" spans="1:3" x14ac:dyDescent="0.2">
      <c r="A21" s="7" t="s">
        <v>39</v>
      </c>
      <c r="B21" s="7">
        <v>1258</v>
      </c>
      <c r="C21" s="12"/>
    </row>
    <row r="22" spans="1:3" x14ac:dyDescent="0.2">
      <c r="A22" s="7" t="s">
        <v>40</v>
      </c>
      <c r="B22" s="7">
        <v>1611</v>
      </c>
      <c r="C22" s="12"/>
    </row>
    <row r="23" spans="1:3" x14ac:dyDescent="0.2">
      <c r="A23" s="7" t="s">
        <v>43</v>
      </c>
      <c r="B23" s="7">
        <v>156</v>
      </c>
      <c r="C23" s="12"/>
    </row>
    <row r="24" spans="1:3" x14ac:dyDescent="0.2">
      <c r="A24" s="7" t="s">
        <v>45</v>
      </c>
      <c r="B24" s="7">
        <v>509</v>
      </c>
      <c r="C24" s="12"/>
    </row>
    <row r="25" spans="1:3" x14ac:dyDescent="0.2">
      <c r="A25" s="7" t="s">
        <v>47</v>
      </c>
      <c r="B25" s="7">
        <v>705</v>
      </c>
      <c r="C25" s="12"/>
    </row>
    <row r="26" spans="1:3" x14ac:dyDescent="0.2">
      <c r="A26" s="7" t="s">
        <v>48</v>
      </c>
      <c r="B26" s="7">
        <v>547</v>
      </c>
      <c r="C26" s="12"/>
    </row>
    <row r="27" spans="1:3" x14ac:dyDescent="0.2">
      <c r="A27" s="7" t="s">
        <v>50</v>
      </c>
      <c r="B27" s="7">
        <v>511</v>
      </c>
      <c r="C27" s="12"/>
    </row>
    <row r="28" spans="1:3" x14ac:dyDescent="0.2">
      <c r="A28" s="7" t="s">
        <v>51</v>
      </c>
      <c r="B28" s="7">
        <v>1900</v>
      </c>
      <c r="C28" s="12"/>
    </row>
    <row r="29" spans="1:3" x14ac:dyDescent="0.2">
      <c r="A29" s="7" t="s">
        <v>52</v>
      </c>
      <c r="B29" s="7">
        <v>2567</v>
      </c>
      <c r="C29" s="12"/>
    </row>
    <row r="30" spans="1:3" x14ac:dyDescent="0.2">
      <c r="A30" s="7" t="s">
        <v>53</v>
      </c>
      <c r="B30" s="7">
        <v>228</v>
      </c>
      <c r="C30" s="12"/>
    </row>
    <row r="31" spans="1:3" x14ac:dyDescent="0.2">
      <c r="A31" s="7" t="s">
        <v>54</v>
      </c>
      <c r="B31" s="7">
        <v>118</v>
      </c>
      <c r="C31" s="12"/>
    </row>
    <row r="32" spans="1:3" x14ac:dyDescent="0.2">
      <c r="A32" s="7" t="s">
        <v>6</v>
      </c>
      <c r="B32" s="7">
        <v>1882</v>
      </c>
      <c r="C32" s="12"/>
    </row>
    <row r="33" spans="1:3" x14ac:dyDescent="0.2">
      <c r="A33" s="7" t="s">
        <v>49</v>
      </c>
      <c r="B33" s="7">
        <v>1114</v>
      </c>
      <c r="C33" s="12"/>
    </row>
    <row r="34" spans="1:3" x14ac:dyDescent="0.2">
      <c r="A34" s="7" t="s">
        <v>8</v>
      </c>
      <c r="B34" s="7">
        <v>1217</v>
      </c>
      <c r="C34" s="12"/>
    </row>
    <row r="35" spans="1:3" x14ac:dyDescent="0.2">
      <c r="A35" s="7" t="s">
        <v>10</v>
      </c>
      <c r="B35" s="7">
        <v>117</v>
      </c>
      <c r="C35" s="12"/>
    </row>
    <row r="36" spans="1:3" x14ac:dyDescent="0.2">
      <c r="A36" s="7" t="s">
        <v>14</v>
      </c>
      <c r="B36" s="7">
        <v>1202</v>
      </c>
      <c r="C36" s="12"/>
    </row>
    <row r="37" spans="1:3" x14ac:dyDescent="0.2">
      <c r="A37" s="7" t="s">
        <v>16</v>
      </c>
      <c r="B37" s="7">
        <v>625</v>
      </c>
      <c r="C37" s="12"/>
    </row>
    <row r="38" spans="1:3" x14ac:dyDescent="0.2">
      <c r="A38" s="7" t="s">
        <v>19</v>
      </c>
      <c r="B38" s="7">
        <v>631</v>
      </c>
      <c r="C38" s="12"/>
    </row>
    <row r="39" spans="1:3" x14ac:dyDescent="0.2">
      <c r="A39" s="7" t="s">
        <v>22</v>
      </c>
      <c r="B39" s="7">
        <v>1269</v>
      </c>
      <c r="C39" s="12"/>
    </row>
    <row r="40" spans="1:3" x14ac:dyDescent="0.2">
      <c r="A40" s="7" t="s">
        <v>24</v>
      </c>
      <c r="B40" s="7">
        <v>718</v>
      </c>
      <c r="C40" s="12"/>
    </row>
    <row r="41" spans="1:3" x14ac:dyDescent="0.2">
      <c r="A41" s="7" t="s">
        <v>26</v>
      </c>
      <c r="B41" s="7">
        <v>1018</v>
      </c>
      <c r="C41" s="12"/>
    </row>
    <row r="42" spans="1:3" x14ac:dyDescent="0.2">
      <c r="A42" s="7" t="s">
        <v>29</v>
      </c>
      <c r="B42" s="7">
        <v>293</v>
      </c>
      <c r="C42" s="12"/>
    </row>
    <row r="43" spans="1:3" x14ac:dyDescent="0.2">
      <c r="A43" s="7" t="s">
        <v>31</v>
      </c>
      <c r="B43" s="7">
        <v>2428</v>
      </c>
      <c r="C43" s="12"/>
    </row>
    <row r="44" spans="1:3" x14ac:dyDescent="0.2">
      <c r="A44" s="7" t="s">
        <v>34</v>
      </c>
      <c r="B44" s="7">
        <v>786</v>
      </c>
      <c r="C44" s="12"/>
    </row>
    <row r="45" spans="1:3" x14ac:dyDescent="0.2">
      <c r="A45" s="7" t="s">
        <v>37</v>
      </c>
      <c r="B45" s="7">
        <v>370</v>
      </c>
      <c r="C45" s="12"/>
    </row>
    <row r="46" spans="1:3" x14ac:dyDescent="0.2">
      <c r="A46" s="7" t="s">
        <v>41</v>
      </c>
      <c r="B46" s="7">
        <v>333</v>
      </c>
      <c r="C46" s="12"/>
    </row>
    <row r="47" spans="1:3" x14ac:dyDescent="0.2">
      <c r="A47" s="7" t="s">
        <v>42</v>
      </c>
      <c r="B47" s="7">
        <v>1673</v>
      </c>
      <c r="C47" s="12"/>
    </row>
    <row r="48" spans="1:3" x14ac:dyDescent="0.2">
      <c r="A48" s="7" t="s">
        <v>44</v>
      </c>
      <c r="B48" s="7">
        <v>391</v>
      </c>
      <c r="C48" s="12"/>
    </row>
    <row r="49" spans="1:3" x14ac:dyDescent="0.2">
      <c r="A49" s="7" t="s">
        <v>46</v>
      </c>
      <c r="B49" s="7">
        <v>1052</v>
      </c>
      <c r="C49" s="12"/>
    </row>
    <row r="50" spans="1:3" x14ac:dyDescent="0.2">
      <c r="A50" s="7" t="s">
        <v>18</v>
      </c>
      <c r="B50" s="7">
        <v>6337</v>
      </c>
      <c r="C50" s="12"/>
    </row>
    <row r="51" spans="1:3" x14ac:dyDescent="0.2">
      <c r="A51" s="7" t="s">
        <v>55</v>
      </c>
      <c r="B51" s="7">
        <v>546</v>
      </c>
      <c r="C51" s="22"/>
    </row>
    <row r="52" spans="1:3" x14ac:dyDescent="0.2">
      <c r="A52" s="8" t="s">
        <v>3</v>
      </c>
      <c r="B52" s="9">
        <f>SUM(B1:B51)</f>
        <v>73392</v>
      </c>
      <c r="C52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E16" sqref="E16"/>
    </sheetView>
  </sheetViews>
  <sheetFormatPr baseColWidth="10" defaultRowHeight="15" x14ac:dyDescent="0.25"/>
  <cols>
    <col min="1" max="1" width="13.42578125" customWidth="1"/>
    <col min="2" max="2" width="21.85546875" customWidth="1"/>
    <col min="3" max="4" width="14.42578125" customWidth="1"/>
    <col min="5" max="5" width="14.7109375" customWidth="1"/>
    <col min="6" max="10" width="14.42578125" customWidth="1"/>
  </cols>
  <sheetData>
    <row r="1" spans="1:7" ht="18.75" x14ac:dyDescent="0.3">
      <c r="A1" s="2" t="s">
        <v>66</v>
      </c>
    </row>
    <row r="3" spans="1:7" ht="18.75" x14ac:dyDescent="0.3">
      <c r="A3" s="2" t="s">
        <v>72</v>
      </c>
    </row>
    <row r="4" spans="1:7" ht="15.75" thickBot="1" x14ac:dyDescent="0.3">
      <c r="D4" s="23" t="s">
        <v>56</v>
      </c>
      <c r="E4" s="23"/>
      <c r="F4" s="23"/>
    </row>
    <row r="5" spans="1:7" ht="15.75" thickBot="1" x14ac:dyDescent="0.3">
      <c r="A5" t="s">
        <v>0</v>
      </c>
      <c r="B5" s="1"/>
      <c r="C5" s="1"/>
      <c r="D5" s="24"/>
      <c r="E5" s="25"/>
      <c r="F5" s="26"/>
    </row>
    <row r="6" spans="1:7" ht="15.75" thickBot="1" x14ac:dyDescent="0.3">
      <c r="B6" s="1"/>
      <c r="C6" s="1"/>
      <c r="D6" s="10"/>
      <c r="E6" s="10"/>
      <c r="F6" s="10"/>
    </row>
    <row r="7" spans="1:7" ht="15.75" thickBot="1" x14ac:dyDescent="0.3">
      <c r="A7" t="s">
        <v>1</v>
      </c>
      <c r="D7" s="13"/>
      <c r="E7" s="15" t="e">
        <f>VLOOKUP($D$5,Population!$A$1:$B$51,2,0)</f>
        <v>#N/A</v>
      </c>
      <c r="F7" s="13"/>
    </row>
    <row r="8" spans="1:7" ht="15.75" thickBot="1" x14ac:dyDescent="0.3">
      <c r="D8" s="10"/>
      <c r="E8" s="11"/>
      <c r="F8" s="10"/>
    </row>
    <row r="9" spans="1:7" ht="15.75" thickBot="1" x14ac:dyDescent="0.3">
      <c r="A9" t="s">
        <v>2</v>
      </c>
      <c r="D9" s="13"/>
      <c r="E9" s="15">
        <f>Population!$B$52</f>
        <v>73392</v>
      </c>
      <c r="F9" s="14"/>
    </row>
    <row r="11" spans="1:7" x14ac:dyDescent="0.25">
      <c r="G11" s="3"/>
    </row>
    <row r="12" spans="1:7" x14ac:dyDescent="0.25">
      <c r="A12" s="4" t="s">
        <v>70</v>
      </c>
    </row>
    <row r="14" spans="1:7" x14ac:dyDescent="0.25">
      <c r="A14" t="s">
        <v>57</v>
      </c>
      <c r="C14" s="16">
        <v>12606700</v>
      </c>
    </row>
    <row r="15" spans="1:7" x14ac:dyDescent="0.25">
      <c r="A15" t="s">
        <v>58</v>
      </c>
      <c r="C15" s="16">
        <v>10473040</v>
      </c>
    </row>
    <row r="16" spans="1:7" x14ac:dyDescent="0.25">
      <c r="A16" t="s">
        <v>59</v>
      </c>
      <c r="C16" s="17">
        <v>674070</v>
      </c>
    </row>
    <row r="17" spans="1:6" x14ac:dyDescent="0.25">
      <c r="C17" s="16"/>
    </row>
    <row r="18" spans="1:6" x14ac:dyDescent="0.25">
      <c r="A18" s="4" t="s">
        <v>68</v>
      </c>
      <c r="B18" s="4"/>
      <c r="C18" s="18">
        <f>SUM(C14:C17)</f>
        <v>23753810</v>
      </c>
    </row>
    <row r="20" spans="1:6" x14ac:dyDescent="0.25">
      <c r="A20" s="4" t="s">
        <v>60</v>
      </c>
      <c r="B20" s="4"/>
      <c r="C20" s="21" t="e">
        <f>C18/E9*E7</f>
        <v>#N/A</v>
      </c>
    </row>
    <row r="22" spans="1:6" x14ac:dyDescent="0.25">
      <c r="A22" s="5" t="s">
        <v>61</v>
      </c>
      <c r="B22" s="5"/>
      <c r="C22" s="19" t="s">
        <v>67</v>
      </c>
      <c r="D22" s="19" t="s">
        <v>4</v>
      </c>
      <c r="E22" s="19" t="s">
        <v>62</v>
      </c>
      <c r="F22" s="20" t="e">
        <f>C20</f>
        <v>#N/A</v>
      </c>
    </row>
    <row r="24" spans="1:6" x14ac:dyDescent="0.25">
      <c r="A24" s="4" t="s">
        <v>71</v>
      </c>
    </row>
    <row r="26" spans="1:6" x14ac:dyDescent="0.25">
      <c r="A26" t="s">
        <v>63</v>
      </c>
      <c r="C26" s="16">
        <v>136400</v>
      </c>
    </row>
    <row r="27" spans="1:6" x14ac:dyDescent="0.25">
      <c r="C27" s="16"/>
    </row>
    <row r="28" spans="1:6" x14ac:dyDescent="0.25">
      <c r="A28" s="4" t="s">
        <v>68</v>
      </c>
      <c r="B28" s="4"/>
      <c r="C28" s="18">
        <f>SUM(C26:C27)</f>
        <v>136400</v>
      </c>
    </row>
    <row r="30" spans="1:6" x14ac:dyDescent="0.25">
      <c r="A30" t="s">
        <v>64</v>
      </c>
      <c r="C30" s="16">
        <v>63600</v>
      </c>
    </row>
    <row r="31" spans="1:6" x14ac:dyDescent="0.25">
      <c r="A31" t="s">
        <v>65</v>
      </c>
      <c r="C31" s="16">
        <f>C30/53</f>
        <v>1200</v>
      </c>
    </row>
    <row r="33" spans="1:6" x14ac:dyDescent="0.25">
      <c r="A33" s="4" t="s">
        <v>60</v>
      </c>
      <c r="B33" s="4"/>
      <c r="C33" s="20" t="e">
        <f>C28/E9*E7+C31</f>
        <v>#N/A</v>
      </c>
    </row>
    <row r="35" spans="1:6" x14ac:dyDescent="0.25">
      <c r="A35" s="5" t="s">
        <v>61</v>
      </c>
      <c r="B35" s="5"/>
      <c r="C35" s="19" t="s">
        <v>62</v>
      </c>
      <c r="D35" s="19" t="s">
        <v>4</v>
      </c>
      <c r="E35" s="19" t="s">
        <v>69</v>
      </c>
      <c r="F35" s="20" t="e">
        <f>C33</f>
        <v>#N/A</v>
      </c>
    </row>
  </sheetData>
  <mergeCells count="2">
    <mergeCell ref="D4:F4"/>
    <mergeCell ref="D5:F5"/>
  </mergeCells>
  <pageMargins left="0.25" right="0.25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Population!$A$1:$A$51</xm:f>
          </x14:formula1>
          <xm:sqref>H5</xm:sqref>
        </x14:dataValidation>
        <x14:dataValidation type="list" allowBlank="1" showInputMessage="1" showErrorMessage="1">
          <x14:formula1>
            <xm:f>Population!$A$1:$A$51</xm:f>
          </x14:formula1>
          <xm:sqref>D5:F5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Population</vt:lpstr>
      <vt:lpstr>Comptes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Buchwalder Julien</dc:creator>
  <cp:lastModifiedBy>Buchwalder Julien</cp:lastModifiedBy>
  <cp:lastPrinted>2023-10-09T07:02:03Z</cp:lastPrinted>
  <dcterms:created xsi:type="dcterms:W3CDTF">2019-10-04T12:09:07Z</dcterms:created>
  <dcterms:modified xsi:type="dcterms:W3CDTF">2023-10-09T07:02:08Z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1036	4108</vt:lpwstr>
  </property>
</Properties>
</file>