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ersona\datas\ega22\Documents\"/>
    </mc:Choice>
  </mc:AlternateContent>
  <workbookProtection lockStructure="1"/>
  <bookViews>
    <workbookView xWindow="0" yWindow="465" windowWidth="28800" windowHeight="16275"/>
  </bookViews>
  <sheets>
    <sheet name="Résumé cantonal" sheetId="1" r:id="rId1"/>
    <sheet name="Delémont" sheetId="2" r:id="rId2"/>
    <sheet name="Porrentruy" sheetId="3" r:id="rId3"/>
    <sheet name="Franches-Montagnes" sheetId="4" r:id="rId4"/>
  </sheets>
  <calcPr calcId="152511"/>
</workbook>
</file>

<file path=xl/calcChain.xml><?xml version="1.0" encoding="utf-8"?>
<calcChain xmlns="http://schemas.openxmlformats.org/spreadsheetml/2006/main">
  <c r="J23" i="1" l="1"/>
  <c r="H23" i="1"/>
  <c r="F23" i="1"/>
  <c r="D23" i="1"/>
  <c r="D21" i="1"/>
  <c r="D20" i="1"/>
  <c r="E23" i="1" l="1"/>
  <c r="J20" i="1"/>
  <c r="H20" i="1"/>
  <c r="F20" i="1"/>
  <c r="J22" i="1" l="1"/>
  <c r="J21" i="1"/>
  <c r="H22" i="1"/>
  <c r="H21" i="1"/>
  <c r="F22" i="1"/>
  <c r="F21" i="1"/>
  <c r="D22" i="1"/>
  <c r="E20" i="1" l="1"/>
  <c r="K21" i="1"/>
  <c r="K22" i="1"/>
  <c r="K20" i="1"/>
  <c r="I21" i="1"/>
  <c r="I22" i="1"/>
  <c r="I20" i="1"/>
  <c r="G20" i="1"/>
  <c r="G21" i="1"/>
  <c r="G22" i="1"/>
  <c r="E21" i="1"/>
  <c r="E22" i="1"/>
  <c r="J11" i="1" l="1"/>
  <c r="F11" i="1"/>
  <c r="G11" i="1"/>
  <c r="H11" i="1"/>
  <c r="I11" i="1"/>
  <c r="F26" i="2"/>
  <c r="G26" i="2"/>
  <c r="H26" i="2"/>
  <c r="I26" i="2"/>
  <c r="J26" i="2"/>
  <c r="K26" i="2"/>
  <c r="J20" i="4"/>
  <c r="K20" i="4"/>
  <c r="J28" i="3"/>
  <c r="K28" i="3"/>
  <c r="J13" i="1" l="1"/>
  <c r="K13" i="1"/>
  <c r="E28" i="3"/>
  <c r="F28" i="3"/>
  <c r="G28" i="3"/>
  <c r="H28" i="3"/>
  <c r="I28" i="3"/>
  <c r="D28" i="3"/>
  <c r="D20" i="4"/>
  <c r="E20" i="4"/>
  <c r="F20" i="4"/>
  <c r="G20" i="4"/>
  <c r="H20" i="4"/>
  <c r="I20" i="4"/>
  <c r="E26" i="2"/>
  <c r="D26" i="2"/>
  <c r="E11" i="1"/>
  <c r="K11" i="1"/>
  <c r="D11" i="1"/>
  <c r="I13" i="1" l="1"/>
  <c r="F13" i="1"/>
  <c r="H13" i="1"/>
  <c r="G13" i="1"/>
  <c r="D13" i="1"/>
  <c r="E13" i="1"/>
  <c r="K23" i="1"/>
  <c r="I23" i="1"/>
  <c r="G23" i="1"/>
</calcChain>
</file>

<file path=xl/sharedStrings.xml><?xml version="1.0" encoding="utf-8"?>
<sst xmlns="http://schemas.openxmlformats.org/spreadsheetml/2006/main" count="142" uniqueCount="81">
  <si>
    <t>Canton du Jura</t>
  </si>
  <si>
    <t>Résultats individuels</t>
  </si>
  <si>
    <t>Part %</t>
  </si>
  <si>
    <t>Delémont</t>
  </si>
  <si>
    <t>PSJ</t>
  </si>
  <si>
    <t>UDC</t>
  </si>
  <si>
    <t>Porrentruy</t>
  </si>
  <si>
    <t>Franches-Montagnes</t>
  </si>
  <si>
    <t>Total</t>
  </si>
  <si>
    <t>Résultats globaux</t>
  </si>
  <si>
    <t>suff.</t>
  </si>
  <si>
    <t>%</t>
  </si>
  <si>
    <t>District de Delémont</t>
  </si>
  <si>
    <t>Suffrages par parti et par commune</t>
  </si>
  <si>
    <t>Boécourt</t>
  </si>
  <si>
    <t>Bourrignon</t>
  </si>
  <si>
    <t>Châtillon</t>
  </si>
  <si>
    <t>Courchapoix</t>
  </si>
  <si>
    <t>Courrendlin</t>
  </si>
  <si>
    <t>Courroux</t>
  </si>
  <si>
    <t>Courtételle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</si>
  <si>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</si>
  <si>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</si>
  <si>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</si>
  <si>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</si>
  <si>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</si>
  <si>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</si>
  <si>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</si>
  <si>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</si>
  <si>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</si>
  <si>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District de Porrentruy</t>
  </si>
  <si>
    <t>Alle</t>
  </si>
  <si>
    <t>La Baroche</t>
  </si>
  <si>
    <t>Basse-Allaine</t>
  </si>
  <si>
    <t>Beurnevésin</t>
  </si>
  <si>
    <t>Boncourt</t>
  </si>
  <si>
    <t>Bonfol</t>
  </si>
  <si>
    <t>Bure</t>
  </si>
  <si>
    <t>Clos du Doubs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</si>
  <si>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</si>
  <si>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</si>
  <si>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</si>
  <si>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</si>
  <si>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</si>
  <si>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</si>
  <si>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</si>
  <si>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</si>
  <si>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</si>
  <si>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Haute-Ajoie</t>
  </si>
  <si>
    <t>Lugnez</t>
  </si>
  <si>
    <t>Vendlincourt</t>
  </si>
  <si>
    <t>District des Franches-Montagnes</t>
  </si>
  <si>
    <t>Le Bémont</t>
  </si>
  <si>
    <t>Les Bois</t>
  </si>
  <si>
    <t>Les Breuleux</t>
  </si>
  <si>
    <t>La Chaux-des-Breuleux</t>
  </si>
  <si>
    <t>Les Enfers</t>
  </si>
  <si>
    <t>Les Genevez</t>
  </si>
  <si>
    <t>Lajoux</t>
  </si>
  <si>
    <t>Montfaucon</t>
  </si>
  <si>
    <t>Muriaux</t>
  </si>
  <si>
    <t>Le Noirmont</t>
  </si>
  <si>
    <t>Saignelégier</t>
  </si>
  <si>
    <t>Saint-Brais</t>
  </si>
  <si>
    <t>Soubey</t>
  </si>
  <si>
    <t>Verts</t>
  </si>
  <si>
    <t>PDC</t>
  </si>
  <si>
    <t>Jean-Marc COMMENT</t>
  </si>
  <si>
    <t>Haute-Sorne</t>
  </si>
  <si>
    <t>Val Terbi</t>
  </si>
  <si>
    <t>Elections 2019 - Conseil des Etats</t>
  </si>
  <si>
    <t>Elisabeth BAUME-SCHNEIDER</t>
  </si>
  <si>
    <t>Mathilde CREVOISIER CRELIER</t>
  </si>
  <si>
    <t>Françoise CHAIGNAT-ARNOUX</t>
  </si>
  <si>
    <t>Charles JUILLARD</t>
  </si>
  <si>
    <t>Thomas STETTLER</t>
  </si>
  <si>
    <t>Thierry FROIDEVAUX</t>
  </si>
  <si>
    <t>PSJ-JSJ</t>
  </si>
  <si>
    <t>VERTS</t>
  </si>
  <si>
    <t>Pauline GODAT</t>
  </si>
  <si>
    <t>Total contrôle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</si>
</sst>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textRotation="90"/>
    </xf>
    <xf numFmtId="0" fontId="1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3" borderId="2" xfId="0" applyFont="1" applyFill="1" applyBorder="1"/>
    <xf numFmtId="0" fontId="1" fillId="0" borderId="2" xfId="0" applyFont="1" applyFill="1" applyBorder="1"/>
    <xf numFmtId="0" fontId="0" fillId="0" borderId="2" xfId="0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>
      <alignment horizontal="center"/>
    </xf>
    <xf numFmtId="0" fontId="1" fillId="0" borderId="2" xfId="0" applyFont="1" applyBorder="1"/>
    <xf numFmtId="2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0" fillId="0" borderId="0" xfId="0" applyNumberFormat="1"/>
    <xf numFmtId="0" fontId="0" fillId="0" borderId="0" xfId="0" applyFill="1"/>
    <xf numFmtId="2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1" fillId="4" borderId="2" xfId="0" applyFont="1" applyFill="1" applyBorder="1"/>
    <xf numFmtId="2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3" borderId="2" xfId="0" applyFont="1" applyFill="1" applyBorder="1"/>
    <xf numFmtId="0" fontId="1" fillId="0" borderId="2" xfId="0" applyFont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EE5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FEFE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7" zoomScale="130" zoomScaleNormal="130" workbookViewId="0">
      <pane xSplit="3" topLeftCell="D1" activePane="topRight" state="frozenSplit"/>
      <selection pane="topRight" activeCell="J24" sqref="J24"/>
    </sheetView>
  </sheetViews>
  <sheetFormatPr baseColWidth="10" defaultColWidth="9.140625" defaultRowHeight="12.75" x14ac:dyDescent="0.2"/>
  <cols>
    <col min="1" max="1" width="3.7109375" customWidth="1"/>
    <col min="2" max="2" width="20.7109375" customWidth="1"/>
  </cols>
  <sheetData>
    <row r="1" spans="1:13" ht="26.25" x14ac:dyDescent="0.4">
      <c r="A1" s="35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3" spans="1:13" x14ac:dyDescent="0.2">
      <c r="B3" s="2" t="s">
        <v>0</v>
      </c>
    </row>
    <row r="4" spans="1:13" x14ac:dyDescent="0.2">
      <c r="B4" s="2" t="s">
        <v>1</v>
      </c>
    </row>
    <row r="6" spans="1:13" x14ac:dyDescent="0.2">
      <c r="D6" s="39" t="s">
        <v>77</v>
      </c>
      <c r="E6" s="39"/>
      <c r="F6" s="40" t="s">
        <v>66</v>
      </c>
      <c r="G6" s="41"/>
      <c r="H6" s="39" t="s">
        <v>78</v>
      </c>
      <c r="I6" s="39"/>
      <c r="J6" s="40" t="s">
        <v>5</v>
      </c>
      <c r="K6" s="41"/>
    </row>
    <row r="7" spans="1:13" ht="154.5" x14ac:dyDescent="0.2">
      <c r="C7" s="1" t="s">
        <v>2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79</v>
      </c>
      <c r="I7" s="3" t="s">
        <v>67</v>
      </c>
      <c r="J7" s="3" t="s">
        <v>75</v>
      </c>
      <c r="K7" s="3" t="s">
        <v>76</v>
      </c>
    </row>
    <row r="8" spans="1:13" x14ac:dyDescent="0.2">
      <c r="B8" s="4" t="s">
        <v>3</v>
      </c>
      <c r="C8" s="13"/>
      <c r="D8" s="10">
        <v>4622</v>
      </c>
      <c r="E8" s="10">
        <v>2955</v>
      </c>
      <c r="F8" s="10">
        <v>1503</v>
      </c>
      <c r="G8" s="10">
        <v>3245</v>
      </c>
      <c r="H8" s="10">
        <v>2566</v>
      </c>
      <c r="I8" s="10">
        <v>1627</v>
      </c>
      <c r="J8" s="10">
        <v>2380</v>
      </c>
      <c r="K8" s="10">
        <v>1692</v>
      </c>
    </row>
    <row r="9" spans="1:13" x14ac:dyDescent="0.2">
      <c r="B9" s="8" t="s">
        <v>6</v>
      </c>
      <c r="C9" s="14"/>
      <c r="D9" s="11">
        <v>2510</v>
      </c>
      <c r="E9" s="11">
        <v>1759</v>
      </c>
      <c r="F9" s="11">
        <v>1771</v>
      </c>
      <c r="G9" s="11">
        <v>3315</v>
      </c>
      <c r="H9" s="11">
        <v>1570</v>
      </c>
      <c r="I9" s="11">
        <v>1163</v>
      </c>
      <c r="J9" s="11">
        <v>1729</v>
      </c>
      <c r="K9" s="11">
        <v>1420</v>
      </c>
    </row>
    <row r="10" spans="1:13" x14ac:dyDescent="0.2">
      <c r="B10" s="4" t="s">
        <v>7</v>
      </c>
      <c r="C10" s="13"/>
      <c r="D10" s="10">
        <v>1763</v>
      </c>
      <c r="E10" s="10">
        <v>914</v>
      </c>
      <c r="F10" s="10">
        <v>614</v>
      </c>
      <c r="G10" s="10">
        <v>1070</v>
      </c>
      <c r="H10" s="10">
        <v>771</v>
      </c>
      <c r="I10" s="10">
        <v>431</v>
      </c>
      <c r="J10" s="10">
        <v>500</v>
      </c>
      <c r="K10" s="10">
        <v>434</v>
      </c>
    </row>
    <row r="11" spans="1:13" x14ac:dyDescent="0.2">
      <c r="B11" s="7" t="s">
        <v>8</v>
      </c>
      <c r="C11" s="16"/>
      <c r="D11" s="6">
        <f t="shared" ref="D11:K11" si="0">SUM(D8:D10)</f>
        <v>8895</v>
      </c>
      <c r="E11" s="6">
        <f t="shared" si="0"/>
        <v>5628</v>
      </c>
      <c r="F11" s="6">
        <f t="shared" si="0"/>
        <v>3888</v>
      </c>
      <c r="G11" s="6">
        <f t="shared" si="0"/>
        <v>7630</v>
      </c>
      <c r="H11" s="6">
        <f t="shared" si="0"/>
        <v>4907</v>
      </c>
      <c r="I11" s="6">
        <f t="shared" si="0"/>
        <v>3221</v>
      </c>
      <c r="J11" s="6">
        <f t="shared" si="0"/>
        <v>4609</v>
      </c>
      <c r="K11" s="6">
        <f t="shared" si="0"/>
        <v>3546</v>
      </c>
    </row>
    <row r="12" spans="1:13" ht="13.5" thickBot="1" x14ac:dyDescent="0.25"/>
    <row r="13" spans="1:13" ht="14.25" thickTop="1" thickBot="1" x14ac:dyDescent="0.25">
      <c r="B13" s="20" t="s">
        <v>80</v>
      </c>
      <c r="C13" s="21"/>
      <c r="D13" s="22">
        <f>Delémont!D26+Porrentruy!D28+'Franches-Montagnes'!D20</f>
        <v>8895</v>
      </c>
      <c r="E13" s="22">
        <f>Delémont!E26+Porrentruy!E28+'Franches-Montagnes'!E20</f>
        <v>5628</v>
      </c>
      <c r="F13" s="22">
        <f>Delémont!F26+Porrentruy!F28+'Franches-Montagnes'!F20</f>
        <v>3888</v>
      </c>
      <c r="G13" s="22">
        <f>Delémont!G26+Porrentruy!G28+'Franches-Montagnes'!G20</f>
        <v>7630</v>
      </c>
      <c r="H13" s="22">
        <f>Delémont!H26+Porrentruy!H28+'Franches-Montagnes'!H20</f>
        <v>4907</v>
      </c>
      <c r="I13" s="22">
        <f>Delémont!I26+Porrentruy!I28+'Franches-Montagnes'!I20</f>
        <v>3221</v>
      </c>
      <c r="J13" s="22">
        <f>Delémont!J26+Porrentruy!J28+'Franches-Montagnes'!J20</f>
        <v>4609</v>
      </c>
      <c r="K13" s="22">
        <f>Delémont!K26+Porrentruy!K28+'Franches-Montagnes'!K20</f>
        <v>3546</v>
      </c>
    </row>
    <row r="14" spans="1:13" ht="13.5" thickTop="1" x14ac:dyDescent="0.2"/>
    <row r="16" spans="1:13" x14ac:dyDescent="0.2">
      <c r="B16" s="2" t="s">
        <v>9</v>
      </c>
    </row>
    <row r="18" spans="2:12" x14ac:dyDescent="0.2">
      <c r="D18" s="39" t="s">
        <v>77</v>
      </c>
      <c r="E18" s="39"/>
      <c r="F18" s="39" t="s">
        <v>66</v>
      </c>
      <c r="G18" s="39"/>
      <c r="H18" s="40" t="s">
        <v>78</v>
      </c>
      <c r="I18" s="41"/>
      <c r="J18" s="40" t="s">
        <v>5</v>
      </c>
      <c r="K18" s="41"/>
    </row>
    <row r="19" spans="2:12" x14ac:dyDescent="0.2">
      <c r="D19" s="5" t="s">
        <v>10</v>
      </c>
      <c r="E19" s="5" t="s">
        <v>11</v>
      </c>
      <c r="F19" s="5" t="s">
        <v>10</v>
      </c>
      <c r="G19" s="5" t="s">
        <v>11</v>
      </c>
      <c r="H19" s="5" t="s">
        <v>10</v>
      </c>
      <c r="I19" s="5" t="s">
        <v>11</v>
      </c>
      <c r="J19" s="5" t="s">
        <v>10</v>
      </c>
      <c r="K19" s="5" t="s">
        <v>11</v>
      </c>
    </row>
    <row r="20" spans="2:12" x14ac:dyDescent="0.2">
      <c r="B20" s="37" t="s">
        <v>3</v>
      </c>
      <c r="C20" s="37"/>
      <c r="D20" s="10">
        <f>D8+E8</f>
        <v>7577</v>
      </c>
      <c r="E20" s="13">
        <f>D20/(D20+F20+H20+J20)*100</f>
        <v>36.799417192812044</v>
      </c>
      <c r="F20" s="10">
        <f>F8+G8</f>
        <v>4748</v>
      </c>
      <c r="G20" s="13">
        <f>F20/(F20+H20+J20+D20)*100</f>
        <v>23.05973773676542</v>
      </c>
      <c r="H20" s="10">
        <f>H8+I8</f>
        <v>4193</v>
      </c>
      <c r="I20" s="13">
        <f>H20/(H20+J20+D20+F20)*100</f>
        <v>20.364254492472071</v>
      </c>
      <c r="J20" s="10">
        <f>J8+K8</f>
        <v>4072</v>
      </c>
      <c r="K20" s="13">
        <f>J20/(J20+D20+F20+H20)*100</f>
        <v>19.776590577950461</v>
      </c>
      <c r="L20" s="23"/>
    </row>
    <row r="21" spans="2:12" x14ac:dyDescent="0.2">
      <c r="B21" s="36" t="s">
        <v>6</v>
      </c>
      <c r="C21" s="36"/>
      <c r="D21" s="11">
        <f>D9+E9</f>
        <v>4269</v>
      </c>
      <c r="E21" s="14">
        <f t="shared" ref="E21:E23" si="1">D21/(D21+F21+H21+J21)*100</f>
        <v>28.017326245323883</v>
      </c>
      <c r="F21" s="11">
        <f>F9+G9</f>
        <v>5086</v>
      </c>
      <c r="G21" s="14">
        <f t="shared" ref="G21:G23" si="2">F21/(F21+H21+J21+D21)*100</f>
        <v>33.37927413532848</v>
      </c>
      <c r="H21" s="11">
        <f>H9+I9</f>
        <v>2733</v>
      </c>
      <c r="I21" s="14">
        <f t="shared" ref="I21:I23" si="3">H21/(H21+J21+D21+F21)*100</f>
        <v>17.936601693246701</v>
      </c>
      <c r="J21" s="11">
        <f>J9+K9</f>
        <v>3149</v>
      </c>
      <c r="K21" s="14">
        <f t="shared" ref="K21:K23" si="4">J21/(J21+D21+F21+H21)*100</f>
        <v>20.666797926100937</v>
      </c>
      <c r="L21" s="23"/>
    </row>
    <row r="22" spans="2:12" x14ac:dyDescent="0.2">
      <c r="B22" s="37" t="s">
        <v>7</v>
      </c>
      <c r="C22" s="37"/>
      <c r="D22" s="10">
        <f>D10+E10</f>
        <v>2677</v>
      </c>
      <c r="E22" s="13">
        <f t="shared" si="1"/>
        <v>41.203632445744191</v>
      </c>
      <c r="F22" s="10">
        <f>F10+G10</f>
        <v>1684</v>
      </c>
      <c r="G22" s="13">
        <f t="shared" si="2"/>
        <v>25.919655225488686</v>
      </c>
      <c r="H22" s="10">
        <f>H10+I10</f>
        <v>1202</v>
      </c>
      <c r="I22" s="13">
        <f t="shared" si="3"/>
        <v>18.500846544559028</v>
      </c>
      <c r="J22" s="10">
        <f>J10+K10</f>
        <v>934</v>
      </c>
      <c r="K22" s="13">
        <f t="shared" si="4"/>
        <v>14.375865784208097</v>
      </c>
      <c r="L22" s="23"/>
    </row>
    <row r="23" spans="2:12" x14ac:dyDescent="0.2">
      <c r="B23" s="38" t="s">
        <v>8</v>
      </c>
      <c r="C23" s="38"/>
      <c r="D23" s="12">
        <f>SUM(D20:D22)+639</f>
        <v>15162</v>
      </c>
      <c r="E23" s="15">
        <f>D23/(D23+F23+H23+J23)*100</f>
        <v>33.932368014681195</v>
      </c>
      <c r="F23" s="12">
        <f>SUM(F20:F22)+1115</f>
        <v>12633</v>
      </c>
      <c r="G23" s="15">
        <f t="shared" si="2"/>
        <v>28.272497370364569</v>
      </c>
      <c r="H23" s="12">
        <f>SUM(H20:H22)+189</f>
        <v>8317</v>
      </c>
      <c r="I23" s="15">
        <f t="shared" si="3"/>
        <v>18.613342882080435</v>
      </c>
      <c r="J23" s="12">
        <f>SUM(J20:J22)+416</f>
        <v>8571</v>
      </c>
      <c r="K23" s="15">
        <f t="shared" si="4"/>
        <v>19.181791732873798</v>
      </c>
      <c r="L23" s="23"/>
    </row>
  </sheetData>
  <mergeCells count="13">
    <mergeCell ref="A1:M1"/>
    <mergeCell ref="B21:C21"/>
    <mergeCell ref="B22:C22"/>
    <mergeCell ref="B23:C23"/>
    <mergeCell ref="D18:E18"/>
    <mergeCell ref="F18:G18"/>
    <mergeCell ref="D6:E6"/>
    <mergeCell ref="H6:I6"/>
    <mergeCell ref="B20:C20"/>
    <mergeCell ref="F6:G6"/>
    <mergeCell ref="J6:K6"/>
    <mergeCell ref="H18:I18"/>
    <mergeCell ref="J18:K18"/>
  </mergeCells>
  <pageMargins left="0.75" right="0.75" top="1" bottom="1" header="0.5" footer="0.5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D28" sqref="D28"/>
    </sheetView>
  </sheetViews>
  <sheetFormatPr baseColWidth="10" defaultColWidth="9.140625" defaultRowHeight="12.75" x14ac:dyDescent="0.2"/>
  <cols>
    <col min="1" max="1" width="3.7109375" customWidth="1"/>
    <col min="2" max="2" width="20.7109375" customWidth="1"/>
  </cols>
  <sheetData>
    <row r="1" spans="2:14" ht="26.25" x14ac:dyDescent="0.4">
      <c r="B1" s="35" t="s">
        <v>70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x14ac:dyDescent="0.2">
      <c r="B2" s="2" t="s">
        <v>12</v>
      </c>
    </row>
    <row r="3" spans="2:14" x14ac:dyDescent="0.2">
      <c r="B3" s="2" t="s">
        <v>13</v>
      </c>
    </row>
    <row r="5" spans="2:14" x14ac:dyDescent="0.2">
      <c r="D5" s="39" t="s">
        <v>4</v>
      </c>
      <c r="E5" s="39"/>
      <c r="F5" s="40" t="s">
        <v>66</v>
      </c>
      <c r="G5" s="41"/>
      <c r="H5" s="39" t="s">
        <v>65</v>
      </c>
      <c r="I5" s="39"/>
      <c r="J5" s="40" t="s">
        <v>5</v>
      </c>
      <c r="K5" s="41"/>
    </row>
    <row r="6" spans="2:14" ht="155.25" x14ac:dyDescent="0.2">
      <c r="C6" s="1" t="s">
        <v>2</v>
      </c>
      <c r="D6" s="3" t="s">
        <v>71</v>
      </c>
      <c r="E6" s="3" t="s">
        <v>72</v>
      </c>
      <c r="F6" s="3" t="s">
        <v>73</v>
      </c>
      <c r="G6" s="3" t="s">
        <v>74</v>
      </c>
      <c r="H6" s="3" t="s">
        <v>79</v>
      </c>
      <c r="I6" s="3" t="s">
        <v>67</v>
      </c>
      <c r="J6" s="3" t="s">
        <v>75</v>
      </c>
      <c r="K6" s="3" t="s">
        <v>76</v>
      </c>
    </row>
    <row r="7" spans="2:14" s="24" customFormat="1" x14ac:dyDescent="0.2">
      <c r="B7" s="28" t="s">
        <v>14</v>
      </c>
      <c r="C7" s="29"/>
      <c r="D7" s="30">
        <v>104</v>
      </c>
      <c r="E7" s="30">
        <v>68</v>
      </c>
      <c r="F7" s="30">
        <v>31</v>
      </c>
      <c r="G7" s="30">
        <v>84</v>
      </c>
      <c r="H7" s="30">
        <v>63</v>
      </c>
      <c r="I7" s="30">
        <v>33</v>
      </c>
      <c r="J7" s="30">
        <v>82</v>
      </c>
      <c r="K7" s="30">
        <v>52</v>
      </c>
    </row>
    <row r="8" spans="2:14" s="24" customFormat="1" x14ac:dyDescent="0.2">
      <c r="B8" s="9" t="s">
        <v>15</v>
      </c>
      <c r="C8" s="18"/>
      <c r="D8" s="19">
        <v>38</v>
      </c>
      <c r="E8" s="19">
        <v>18</v>
      </c>
      <c r="F8" s="19">
        <v>21</v>
      </c>
      <c r="G8" s="19">
        <v>50</v>
      </c>
      <c r="H8" s="19">
        <v>24</v>
      </c>
      <c r="I8" s="19">
        <v>12</v>
      </c>
      <c r="J8" s="19">
        <v>41</v>
      </c>
      <c r="K8" s="19">
        <v>20</v>
      </c>
    </row>
    <row r="9" spans="2:14" s="24" customFormat="1" x14ac:dyDescent="0.2">
      <c r="B9" s="28" t="s">
        <v>16</v>
      </c>
      <c r="C9" s="29"/>
      <c r="D9" s="30">
        <v>70</v>
      </c>
      <c r="E9" s="30">
        <v>34</v>
      </c>
      <c r="F9" s="30">
        <v>23</v>
      </c>
      <c r="G9" s="30">
        <v>53</v>
      </c>
      <c r="H9" s="30">
        <v>37</v>
      </c>
      <c r="I9" s="30">
        <v>19</v>
      </c>
      <c r="J9" s="30">
        <v>50</v>
      </c>
      <c r="K9" s="30">
        <v>25</v>
      </c>
    </row>
    <row r="10" spans="2:14" s="24" customFormat="1" x14ac:dyDescent="0.2">
      <c r="B10" s="9" t="s">
        <v>17</v>
      </c>
      <c r="C10" s="18"/>
      <c r="D10" s="19">
        <v>63</v>
      </c>
      <c r="E10" s="19">
        <v>28</v>
      </c>
      <c r="F10" s="19">
        <v>26</v>
      </c>
      <c r="G10" s="19">
        <v>50</v>
      </c>
      <c r="H10" s="19">
        <v>38</v>
      </c>
      <c r="I10" s="19">
        <v>25</v>
      </c>
      <c r="J10" s="19">
        <v>23</v>
      </c>
      <c r="K10" s="19">
        <v>11</v>
      </c>
    </row>
    <row r="11" spans="2:14" x14ac:dyDescent="0.2">
      <c r="B11" s="28" t="s">
        <v>18</v>
      </c>
      <c r="C11" s="29"/>
      <c r="D11" s="30">
        <v>381</v>
      </c>
      <c r="E11" s="30">
        <v>247</v>
      </c>
      <c r="F11" s="30">
        <v>85</v>
      </c>
      <c r="G11" s="30">
        <v>211</v>
      </c>
      <c r="H11" s="30">
        <v>184</v>
      </c>
      <c r="I11" s="30">
        <v>119</v>
      </c>
      <c r="J11" s="30">
        <v>235</v>
      </c>
      <c r="K11" s="30">
        <v>179</v>
      </c>
    </row>
    <row r="12" spans="2:14" s="24" customFormat="1" x14ac:dyDescent="0.2">
      <c r="B12" s="9" t="s">
        <v>19</v>
      </c>
      <c r="C12" s="18"/>
      <c r="D12" s="19">
        <v>368</v>
      </c>
      <c r="E12" s="19">
        <v>230</v>
      </c>
      <c r="F12" s="19">
        <v>100</v>
      </c>
      <c r="G12" s="19">
        <v>257</v>
      </c>
      <c r="H12" s="19">
        <v>198</v>
      </c>
      <c r="I12" s="19">
        <v>128</v>
      </c>
      <c r="J12" s="19">
        <v>286</v>
      </c>
      <c r="K12" s="19">
        <v>179</v>
      </c>
    </row>
    <row r="13" spans="2:14" s="24" customFormat="1" x14ac:dyDescent="0.2">
      <c r="B13" s="28" t="s">
        <v>20</v>
      </c>
      <c r="C13" s="29"/>
      <c r="D13" s="30">
        <v>320</v>
      </c>
      <c r="E13" s="30">
        <v>208</v>
      </c>
      <c r="F13" s="30">
        <v>115</v>
      </c>
      <c r="G13" s="30">
        <v>224</v>
      </c>
      <c r="H13" s="30">
        <v>182</v>
      </c>
      <c r="I13" s="30">
        <v>117</v>
      </c>
      <c r="J13" s="30">
        <v>126</v>
      </c>
      <c r="K13" s="30">
        <v>91</v>
      </c>
    </row>
    <row r="14" spans="2:14" s="24" customFormat="1" x14ac:dyDescent="0.2">
      <c r="B14" s="9" t="s">
        <v>3</v>
      </c>
      <c r="C14" s="18"/>
      <c r="D14" s="19">
        <v>1571</v>
      </c>
      <c r="E14" s="19">
        <v>1127</v>
      </c>
      <c r="F14" s="19">
        <v>445</v>
      </c>
      <c r="G14" s="19">
        <v>925</v>
      </c>
      <c r="H14" s="19">
        <v>882</v>
      </c>
      <c r="I14" s="19">
        <v>560</v>
      </c>
      <c r="J14" s="19">
        <v>443</v>
      </c>
      <c r="K14" s="19">
        <v>326</v>
      </c>
    </row>
    <row r="15" spans="2:14" s="27" customFormat="1" x14ac:dyDescent="0.2">
      <c r="B15" s="28" t="s">
        <v>21</v>
      </c>
      <c r="C15" s="33"/>
      <c r="D15" s="34">
        <v>168</v>
      </c>
      <c r="E15" s="34">
        <v>89</v>
      </c>
      <c r="F15" s="34">
        <v>89</v>
      </c>
      <c r="G15" s="34">
        <v>168</v>
      </c>
      <c r="H15" s="34">
        <v>95</v>
      </c>
      <c r="I15" s="34">
        <v>52</v>
      </c>
      <c r="J15" s="34">
        <v>82</v>
      </c>
      <c r="K15" s="34">
        <v>49</v>
      </c>
    </row>
    <row r="16" spans="2:14" s="24" customFormat="1" x14ac:dyDescent="0.2">
      <c r="B16" s="9" t="s">
        <v>22</v>
      </c>
      <c r="C16" s="18"/>
      <c r="D16" s="19"/>
      <c r="E16" s="19"/>
      <c r="F16" s="19">
        <v>1</v>
      </c>
      <c r="G16" s="19">
        <v>8</v>
      </c>
      <c r="H16" s="19">
        <v>3</v>
      </c>
      <c r="I16" s="19">
        <v>3</v>
      </c>
      <c r="J16" s="19">
        <v>27</v>
      </c>
      <c r="K16" s="19">
        <v>23</v>
      </c>
    </row>
    <row r="17" spans="2:11" x14ac:dyDescent="0.2">
      <c r="B17" s="28" t="s">
        <v>68</v>
      </c>
      <c r="C17" s="29"/>
      <c r="D17" s="30">
        <v>798</v>
      </c>
      <c r="E17" s="30">
        <v>478</v>
      </c>
      <c r="F17" s="30">
        <v>276</v>
      </c>
      <c r="G17" s="30">
        <v>565</v>
      </c>
      <c r="H17" s="30">
        <v>440</v>
      </c>
      <c r="I17" s="30">
        <v>286</v>
      </c>
      <c r="J17" s="30">
        <v>427</v>
      </c>
      <c r="K17" s="30">
        <v>343</v>
      </c>
    </row>
    <row r="18" spans="2:11" s="24" customFormat="1" x14ac:dyDescent="0.2">
      <c r="B18" s="9" t="s">
        <v>23</v>
      </c>
      <c r="C18" s="18"/>
      <c r="D18" s="19">
        <v>59</v>
      </c>
      <c r="E18" s="19">
        <v>37</v>
      </c>
      <c r="F18" s="19">
        <v>30</v>
      </c>
      <c r="G18" s="19">
        <v>56</v>
      </c>
      <c r="H18" s="19">
        <v>36</v>
      </c>
      <c r="I18" s="19">
        <v>24</v>
      </c>
      <c r="J18" s="19">
        <v>44</v>
      </c>
      <c r="K18" s="19">
        <v>30</v>
      </c>
    </row>
    <row r="19" spans="2:11" s="27" customFormat="1" x14ac:dyDescent="0.2">
      <c r="B19" s="28" t="s">
        <v>24</v>
      </c>
      <c r="C19" s="33"/>
      <c r="D19" s="34">
        <v>24</v>
      </c>
      <c r="E19" s="34">
        <v>7</v>
      </c>
      <c r="F19" s="34">
        <v>7</v>
      </c>
      <c r="G19" s="34">
        <v>21</v>
      </c>
      <c r="H19" s="34">
        <v>12</v>
      </c>
      <c r="I19" s="34">
        <v>7</v>
      </c>
      <c r="J19" s="34">
        <v>15</v>
      </c>
      <c r="K19" s="34">
        <v>7</v>
      </c>
    </row>
    <row r="20" spans="2:11" s="24" customFormat="1" x14ac:dyDescent="0.2">
      <c r="B20" s="9" t="s">
        <v>25</v>
      </c>
      <c r="C20" s="18"/>
      <c r="D20" s="19">
        <v>32</v>
      </c>
      <c r="E20" s="19">
        <v>19</v>
      </c>
      <c r="F20" s="19">
        <v>16</v>
      </c>
      <c r="G20" s="19">
        <v>30</v>
      </c>
      <c r="H20" s="19">
        <v>31</v>
      </c>
      <c r="I20" s="19">
        <v>24</v>
      </c>
      <c r="J20" s="19">
        <v>60</v>
      </c>
      <c r="K20" s="19">
        <v>50</v>
      </c>
    </row>
    <row r="21" spans="2:11" s="24" customFormat="1" x14ac:dyDescent="0.2">
      <c r="B21" s="28" t="s">
        <v>26</v>
      </c>
      <c r="C21" s="29"/>
      <c r="D21" s="30">
        <v>37</v>
      </c>
      <c r="E21" s="30">
        <v>23</v>
      </c>
      <c r="F21" s="30">
        <v>19</v>
      </c>
      <c r="G21" s="30">
        <v>50</v>
      </c>
      <c r="H21" s="30">
        <v>26</v>
      </c>
      <c r="I21" s="30">
        <v>18</v>
      </c>
      <c r="J21" s="30">
        <v>58</v>
      </c>
      <c r="K21" s="30">
        <v>41</v>
      </c>
    </row>
    <row r="22" spans="2:11" x14ac:dyDescent="0.2">
      <c r="B22" s="17" t="s">
        <v>27</v>
      </c>
      <c r="C22" s="13"/>
      <c r="D22" s="10">
        <v>109</v>
      </c>
      <c r="E22" s="10">
        <v>67</v>
      </c>
      <c r="F22" s="10">
        <v>30</v>
      </c>
      <c r="G22" s="10">
        <v>82</v>
      </c>
      <c r="H22" s="10">
        <v>57</v>
      </c>
      <c r="I22" s="10">
        <v>41</v>
      </c>
      <c r="J22" s="10">
        <v>55</v>
      </c>
      <c r="K22" s="10">
        <v>36</v>
      </c>
    </row>
    <row r="23" spans="2:11" s="24" customFormat="1" x14ac:dyDescent="0.2">
      <c r="B23" s="28" t="s">
        <v>28</v>
      </c>
      <c r="C23" s="29"/>
      <c r="D23" s="30">
        <v>43</v>
      </c>
      <c r="E23" s="30">
        <v>15</v>
      </c>
      <c r="F23" s="30">
        <v>16</v>
      </c>
      <c r="G23" s="30">
        <v>48</v>
      </c>
      <c r="H23" s="30">
        <v>22</v>
      </c>
      <c r="I23" s="30">
        <v>11</v>
      </c>
      <c r="J23" s="30">
        <v>26</v>
      </c>
      <c r="K23" s="30">
        <v>20</v>
      </c>
    </row>
    <row r="24" spans="2:11" s="24" customFormat="1" x14ac:dyDescent="0.2">
      <c r="B24" s="9" t="s">
        <v>29</v>
      </c>
      <c r="C24" s="18"/>
      <c r="D24" s="19">
        <v>41</v>
      </c>
      <c r="E24" s="19">
        <v>21</v>
      </c>
      <c r="F24" s="19">
        <v>10</v>
      </c>
      <c r="G24" s="19">
        <v>30</v>
      </c>
      <c r="H24" s="19">
        <v>22</v>
      </c>
      <c r="I24" s="19">
        <v>14</v>
      </c>
      <c r="J24" s="19">
        <v>93</v>
      </c>
      <c r="K24" s="19">
        <v>71</v>
      </c>
    </row>
    <row r="25" spans="2:11" x14ac:dyDescent="0.2">
      <c r="B25" s="28" t="s">
        <v>69</v>
      </c>
      <c r="C25" s="29"/>
      <c r="D25" s="30">
        <v>396</v>
      </c>
      <c r="E25" s="30">
        <v>239</v>
      </c>
      <c r="F25" s="30">
        <v>163</v>
      </c>
      <c r="G25" s="30">
        <v>333</v>
      </c>
      <c r="H25" s="30">
        <v>214</v>
      </c>
      <c r="I25" s="30">
        <v>134</v>
      </c>
      <c r="J25" s="30">
        <v>207</v>
      </c>
      <c r="K25" s="30">
        <v>139</v>
      </c>
    </row>
    <row r="26" spans="2:11" x14ac:dyDescent="0.2">
      <c r="B26" s="7" t="s">
        <v>8</v>
      </c>
      <c r="C26" s="15"/>
      <c r="D26" s="12">
        <f>SUM(D7:D25)</f>
        <v>4622</v>
      </c>
      <c r="E26" s="12">
        <f>SUM(E7:E25)</f>
        <v>2955</v>
      </c>
      <c r="F26" s="12">
        <f t="shared" ref="F26:K26" si="0">SUM(F7:F25)</f>
        <v>1503</v>
      </c>
      <c r="G26" s="12">
        <f t="shared" si="0"/>
        <v>3245</v>
      </c>
      <c r="H26" s="12">
        <f t="shared" si="0"/>
        <v>2566</v>
      </c>
      <c r="I26" s="12">
        <f t="shared" si="0"/>
        <v>1627</v>
      </c>
      <c r="J26" s="12">
        <f t="shared" si="0"/>
        <v>2380</v>
      </c>
      <c r="K26" s="12">
        <f t="shared" si="0"/>
        <v>1692</v>
      </c>
    </row>
  </sheetData>
  <mergeCells count="5">
    <mergeCell ref="D5:E5"/>
    <mergeCell ref="H5:I5"/>
    <mergeCell ref="B1:N1"/>
    <mergeCell ref="F5:G5"/>
    <mergeCell ref="J5:K5"/>
  </mergeCells>
  <pageMargins left="0.75" right="0.75" top="1" bottom="1" header="0.5" footer="0.5"/>
  <pageSetup paperSize="9" scale="98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Q8" sqref="Q8"/>
    </sheetView>
  </sheetViews>
  <sheetFormatPr baseColWidth="10" defaultColWidth="9.140625" defaultRowHeight="12.75" x14ac:dyDescent="0.2"/>
  <cols>
    <col min="1" max="1" width="3.7109375" customWidth="1"/>
    <col min="2" max="2" width="20.7109375" customWidth="1"/>
  </cols>
  <sheetData>
    <row r="1" spans="2:12" ht="26.25" x14ac:dyDescent="0.4">
      <c r="B1" s="35" t="s">
        <v>70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x14ac:dyDescent="0.2">
      <c r="B2" s="2" t="s">
        <v>30</v>
      </c>
    </row>
    <row r="3" spans="2:12" x14ac:dyDescent="0.2">
      <c r="B3" s="2" t="s">
        <v>13</v>
      </c>
    </row>
    <row r="5" spans="2:12" x14ac:dyDescent="0.2">
      <c r="D5" s="39" t="s">
        <v>4</v>
      </c>
      <c r="E5" s="39"/>
      <c r="F5" s="40" t="s">
        <v>66</v>
      </c>
      <c r="G5" s="41"/>
      <c r="H5" s="39" t="s">
        <v>65</v>
      </c>
      <c r="I5" s="39"/>
      <c r="J5" s="40" t="s">
        <v>5</v>
      </c>
      <c r="K5" s="41"/>
    </row>
    <row r="6" spans="2:12" ht="155.25" x14ac:dyDescent="0.2">
      <c r="C6" s="1" t="s">
        <v>2</v>
      </c>
      <c r="D6" s="3" t="s">
        <v>71</v>
      </c>
      <c r="E6" s="3" t="s">
        <v>72</v>
      </c>
      <c r="F6" s="3" t="s">
        <v>73</v>
      </c>
      <c r="G6" s="3" t="s">
        <v>74</v>
      </c>
      <c r="H6" s="3" t="s">
        <v>79</v>
      </c>
      <c r="I6" s="3" t="s">
        <v>67</v>
      </c>
      <c r="J6" s="3" t="s">
        <v>75</v>
      </c>
      <c r="K6" s="3" t="s">
        <v>76</v>
      </c>
    </row>
    <row r="7" spans="2:12" s="24" customFormat="1" x14ac:dyDescent="0.2">
      <c r="B7" s="28" t="s">
        <v>31</v>
      </c>
      <c r="C7" s="29"/>
      <c r="D7" s="30">
        <v>204</v>
      </c>
      <c r="E7" s="30">
        <v>96</v>
      </c>
      <c r="F7" s="30">
        <v>188</v>
      </c>
      <c r="G7" s="30">
        <v>331</v>
      </c>
      <c r="H7" s="30">
        <v>98</v>
      </c>
      <c r="I7" s="30">
        <v>62</v>
      </c>
      <c r="J7" s="30">
        <v>102</v>
      </c>
      <c r="K7" s="30">
        <v>78</v>
      </c>
    </row>
    <row r="8" spans="2:12" s="24" customFormat="1" x14ac:dyDescent="0.2">
      <c r="B8" s="9" t="s">
        <v>33</v>
      </c>
      <c r="C8" s="18"/>
      <c r="D8" s="19">
        <v>103</v>
      </c>
      <c r="E8" s="19">
        <v>70</v>
      </c>
      <c r="F8" s="19">
        <v>99</v>
      </c>
      <c r="G8" s="19">
        <v>181</v>
      </c>
      <c r="H8" s="19">
        <v>58</v>
      </c>
      <c r="I8" s="19">
        <v>42</v>
      </c>
      <c r="J8" s="19">
        <v>65</v>
      </c>
      <c r="K8" s="19">
        <v>56</v>
      </c>
    </row>
    <row r="9" spans="2:12" s="24" customFormat="1" x14ac:dyDescent="0.2">
      <c r="B9" s="28" t="s">
        <v>34</v>
      </c>
      <c r="C9" s="29"/>
      <c r="D9" s="30">
        <v>11</v>
      </c>
      <c r="E9" s="30">
        <v>10</v>
      </c>
      <c r="F9" s="30">
        <v>6</v>
      </c>
      <c r="G9" s="30">
        <v>8</v>
      </c>
      <c r="H9" s="30">
        <v>6</v>
      </c>
      <c r="I9" s="30">
        <v>8</v>
      </c>
      <c r="J9" s="30">
        <v>7</v>
      </c>
      <c r="K9" s="30">
        <v>10</v>
      </c>
    </row>
    <row r="10" spans="2:12" s="24" customFormat="1" x14ac:dyDescent="0.2">
      <c r="B10" s="9" t="s">
        <v>35</v>
      </c>
      <c r="C10" s="18"/>
      <c r="D10" s="19">
        <v>137</v>
      </c>
      <c r="E10" s="19">
        <v>67</v>
      </c>
      <c r="F10" s="19">
        <v>89</v>
      </c>
      <c r="G10" s="19">
        <v>197</v>
      </c>
      <c r="H10" s="19">
        <v>48</v>
      </c>
      <c r="I10" s="19">
        <v>47</v>
      </c>
      <c r="J10" s="19">
        <v>70</v>
      </c>
      <c r="K10" s="19">
        <v>62</v>
      </c>
    </row>
    <row r="11" spans="2:12" s="24" customFormat="1" x14ac:dyDescent="0.2">
      <c r="B11" s="28" t="s">
        <v>36</v>
      </c>
      <c r="C11" s="29"/>
      <c r="D11" s="30">
        <v>52</v>
      </c>
      <c r="E11" s="30">
        <v>35</v>
      </c>
      <c r="F11" s="30">
        <v>37</v>
      </c>
      <c r="G11" s="30">
        <v>72</v>
      </c>
      <c r="H11" s="30">
        <v>45</v>
      </c>
      <c r="I11" s="30">
        <v>35</v>
      </c>
      <c r="J11" s="30">
        <v>61</v>
      </c>
      <c r="K11" s="30">
        <v>62</v>
      </c>
    </row>
    <row r="12" spans="2:12" s="24" customFormat="1" x14ac:dyDescent="0.2">
      <c r="B12" s="9" t="s">
        <v>37</v>
      </c>
      <c r="C12" s="18"/>
      <c r="D12" s="19">
        <v>32</v>
      </c>
      <c r="E12" s="19">
        <v>23</v>
      </c>
      <c r="F12" s="19">
        <v>77</v>
      </c>
      <c r="G12" s="19">
        <v>125</v>
      </c>
      <c r="H12" s="19">
        <v>25</v>
      </c>
      <c r="I12" s="19">
        <v>19</v>
      </c>
      <c r="J12" s="19">
        <v>59</v>
      </c>
      <c r="K12" s="19">
        <v>50</v>
      </c>
    </row>
    <row r="13" spans="2:12" s="24" customFormat="1" x14ac:dyDescent="0.2">
      <c r="B13" s="28" t="s">
        <v>38</v>
      </c>
      <c r="C13" s="29"/>
      <c r="D13" s="30">
        <v>137</v>
      </c>
      <c r="E13" s="30">
        <v>79</v>
      </c>
      <c r="F13" s="30">
        <v>102</v>
      </c>
      <c r="G13" s="30">
        <v>196</v>
      </c>
      <c r="H13" s="32">
        <v>103</v>
      </c>
      <c r="I13" s="30">
        <v>97</v>
      </c>
      <c r="J13" s="30">
        <v>107</v>
      </c>
      <c r="K13" s="30">
        <v>70</v>
      </c>
    </row>
    <row r="14" spans="2:12" s="24" customFormat="1" x14ac:dyDescent="0.2">
      <c r="B14" s="9" t="s">
        <v>39</v>
      </c>
      <c r="C14" s="18"/>
      <c r="D14" s="19">
        <v>74</v>
      </c>
      <c r="E14" s="19">
        <v>37</v>
      </c>
      <c r="F14" s="19">
        <v>38</v>
      </c>
      <c r="G14" s="19">
        <v>101</v>
      </c>
      <c r="H14" s="19">
        <v>67</v>
      </c>
      <c r="I14" s="19">
        <v>48</v>
      </c>
      <c r="J14" s="19">
        <v>43</v>
      </c>
      <c r="K14" s="19">
        <v>37</v>
      </c>
    </row>
    <row r="15" spans="2:12" s="24" customFormat="1" x14ac:dyDescent="0.2">
      <c r="B15" s="28" t="s">
        <v>40</v>
      </c>
      <c r="C15" s="29"/>
      <c r="D15" s="30">
        <v>79</v>
      </c>
      <c r="E15" s="30">
        <v>44</v>
      </c>
      <c r="F15" s="30">
        <v>58</v>
      </c>
      <c r="G15" s="30">
        <v>117</v>
      </c>
      <c r="H15" s="30">
        <v>75</v>
      </c>
      <c r="I15" s="30">
        <v>60</v>
      </c>
      <c r="J15" s="30">
        <v>79</v>
      </c>
      <c r="K15" s="30">
        <v>67</v>
      </c>
    </row>
    <row r="16" spans="2:12" s="24" customFormat="1" x14ac:dyDescent="0.2">
      <c r="B16" s="9" t="s">
        <v>41</v>
      </c>
      <c r="C16" s="18"/>
      <c r="D16" s="19">
        <v>27</v>
      </c>
      <c r="E16" s="19">
        <v>21</v>
      </c>
      <c r="F16" s="19">
        <v>49</v>
      </c>
      <c r="G16" s="19">
        <v>73</v>
      </c>
      <c r="H16" s="19">
        <v>24</v>
      </c>
      <c r="I16" s="19">
        <v>18</v>
      </c>
      <c r="J16" s="19">
        <v>13</v>
      </c>
      <c r="K16" s="19">
        <v>12</v>
      </c>
    </row>
    <row r="17" spans="2:11" s="24" customFormat="1" x14ac:dyDescent="0.2">
      <c r="B17" s="28" t="s">
        <v>42</v>
      </c>
      <c r="C17" s="29"/>
      <c r="D17" s="30">
        <v>249</v>
      </c>
      <c r="E17" s="30">
        <v>166</v>
      </c>
      <c r="F17" s="30">
        <v>108</v>
      </c>
      <c r="G17" s="30">
        <v>229</v>
      </c>
      <c r="H17" s="30">
        <v>180</v>
      </c>
      <c r="I17" s="30">
        <v>111</v>
      </c>
      <c r="J17" s="30">
        <v>206</v>
      </c>
      <c r="K17" s="30">
        <v>163</v>
      </c>
    </row>
    <row r="18" spans="2:11" s="24" customFormat="1" x14ac:dyDescent="0.2">
      <c r="B18" s="9" t="s">
        <v>43</v>
      </c>
      <c r="C18" s="18"/>
      <c r="D18" s="19">
        <v>83</v>
      </c>
      <c r="E18" s="19">
        <v>56</v>
      </c>
      <c r="F18" s="19">
        <v>54</v>
      </c>
      <c r="G18" s="19">
        <v>112</v>
      </c>
      <c r="H18" s="19">
        <v>58</v>
      </c>
      <c r="I18" s="19">
        <v>44</v>
      </c>
      <c r="J18" s="19">
        <v>61</v>
      </c>
      <c r="K18" s="26">
        <v>55</v>
      </c>
    </row>
    <row r="19" spans="2:11" s="24" customFormat="1" x14ac:dyDescent="0.2">
      <c r="B19" s="28" t="s">
        <v>44</v>
      </c>
      <c r="C19" s="29"/>
      <c r="D19" s="30">
        <v>5</v>
      </c>
      <c r="E19" s="30">
        <v>7</v>
      </c>
      <c r="F19" s="30">
        <v>20</v>
      </c>
      <c r="G19" s="30">
        <v>32</v>
      </c>
      <c r="H19" s="30">
        <v>18</v>
      </c>
      <c r="I19" s="30">
        <v>15</v>
      </c>
      <c r="J19" s="30">
        <v>26</v>
      </c>
      <c r="K19" s="30">
        <v>21</v>
      </c>
    </row>
    <row r="20" spans="2:11" s="27" customFormat="1" x14ac:dyDescent="0.2">
      <c r="B20" s="9" t="s">
        <v>45</v>
      </c>
      <c r="C20" s="25"/>
      <c r="D20" s="26">
        <v>35</v>
      </c>
      <c r="E20" s="26">
        <v>21</v>
      </c>
      <c r="F20" s="26">
        <v>20</v>
      </c>
      <c r="G20" s="26">
        <v>31</v>
      </c>
      <c r="H20" s="26">
        <v>19</v>
      </c>
      <c r="I20" s="26">
        <v>17</v>
      </c>
      <c r="J20" s="26">
        <v>43</v>
      </c>
      <c r="K20" s="26">
        <v>39</v>
      </c>
    </row>
    <row r="21" spans="2:11" s="24" customFormat="1" x14ac:dyDescent="0.2">
      <c r="B21" s="28" t="s">
        <v>46</v>
      </c>
      <c r="C21" s="29"/>
      <c r="D21" s="30">
        <v>296</v>
      </c>
      <c r="E21" s="30">
        <v>239</v>
      </c>
      <c r="F21" s="30">
        <v>92</v>
      </c>
      <c r="G21" s="30">
        <v>166</v>
      </c>
      <c r="H21" s="30">
        <v>125</v>
      </c>
      <c r="I21" s="30">
        <v>104</v>
      </c>
      <c r="J21" s="30">
        <v>100</v>
      </c>
      <c r="K21" s="30">
        <v>80</v>
      </c>
    </row>
    <row r="22" spans="2:11" s="24" customFormat="1" x14ac:dyDescent="0.2">
      <c r="B22" s="9" t="s">
        <v>47</v>
      </c>
      <c r="C22" s="18"/>
      <c r="D22" s="19">
        <v>33</v>
      </c>
      <c r="E22" s="19">
        <v>23</v>
      </c>
      <c r="F22" s="19">
        <v>38</v>
      </c>
      <c r="G22" s="19">
        <v>80</v>
      </c>
      <c r="H22" s="19">
        <v>16</v>
      </c>
      <c r="I22" s="19">
        <v>12</v>
      </c>
      <c r="J22" s="19">
        <v>43</v>
      </c>
      <c r="K22" s="19">
        <v>29</v>
      </c>
    </row>
    <row r="23" spans="2:11" s="24" customFormat="1" x14ac:dyDescent="0.2">
      <c r="B23" s="28" t="s">
        <v>48</v>
      </c>
      <c r="C23" s="29"/>
      <c r="D23" s="30">
        <v>97</v>
      </c>
      <c r="E23" s="30">
        <v>65</v>
      </c>
      <c r="F23" s="30">
        <v>125</v>
      </c>
      <c r="G23" s="30">
        <v>199</v>
      </c>
      <c r="H23" s="30">
        <v>61</v>
      </c>
      <c r="I23" s="30">
        <v>52</v>
      </c>
      <c r="J23" s="30">
        <v>110</v>
      </c>
      <c r="K23" s="30">
        <v>88</v>
      </c>
    </row>
    <row r="24" spans="2:11" s="24" customFormat="1" x14ac:dyDescent="0.2">
      <c r="B24" s="9" t="s">
        <v>32</v>
      </c>
      <c r="C24" s="18"/>
      <c r="D24" s="19">
        <v>104</v>
      </c>
      <c r="E24" s="19">
        <v>59</v>
      </c>
      <c r="F24" s="19">
        <v>98</v>
      </c>
      <c r="G24" s="19">
        <v>166</v>
      </c>
      <c r="H24" s="19">
        <v>72</v>
      </c>
      <c r="I24" s="19">
        <v>59</v>
      </c>
      <c r="J24" s="19">
        <v>131</v>
      </c>
      <c r="K24" s="19">
        <v>111</v>
      </c>
    </row>
    <row r="25" spans="2:11" s="24" customFormat="1" x14ac:dyDescent="0.2">
      <c r="B25" s="28" t="s">
        <v>49</v>
      </c>
      <c r="C25" s="29"/>
      <c r="D25" s="30">
        <v>10</v>
      </c>
      <c r="E25" s="30">
        <v>6</v>
      </c>
      <c r="F25" s="30">
        <v>12</v>
      </c>
      <c r="G25" s="30">
        <v>25</v>
      </c>
      <c r="H25" s="30">
        <v>8</v>
      </c>
      <c r="I25" s="30">
        <v>6</v>
      </c>
      <c r="J25" s="30">
        <v>19</v>
      </c>
      <c r="K25" s="30">
        <v>15</v>
      </c>
    </row>
    <row r="26" spans="2:11" s="24" customFormat="1" x14ac:dyDescent="0.2">
      <c r="B26" s="9" t="s">
        <v>6</v>
      </c>
      <c r="C26" s="18"/>
      <c r="D26" s="19">
        <v>689</v>
      </c>
      <c r="E26" s="19">
        <v>602</v>
      </c>
      <c r="F26" s="19">
        <v>419</v>
      </c>
      <c r="G26" s="19">
        <v>789</v>
      </c>
      <c r="H26" s="19">
        <v>437</v>
      </c>
      <c r="I26" s="19">
        <v>285</v>
      </c>
      <c r="J26" s="19">
        <v>326</v>
      </c>
      <c r="K26" s="19">
        <v>261</v>
      </c>
    </row>
    <row r="27" spans="2:11" s="24" customFormat="1" x14ac:dyDescent="0.2">
      <c r="B27" s="28" t="s">
        <v>50</v>
      </c>
      <c r="C27" s="29"/>
      <c r="D27" s="30">
        <v>53</v>
      </c>
      <c r="E27" s="30">
        <v>33</v>
      </c>
      <c r="F27" s="30">
        <v>42</v>
      </c>
      <c r="G27" s="30">
        <v>85</v>
      </c>
      <c r="H27" s="30">
        <v>27</v>
      </c>
      <c r="I27" s="30">
        <v>22</v>
      </c>
      <c r="J27" s="30">
        <v>58</v>
      </c>
      <c r="K27" s="30">
        <v>54</v>
      </c>
    </row>
    <row r="28" spans="2:11" x14ac:dyDescent="0.2">
      <c r="B28" s="7" t="s">
        <v>8</v>
      </c>
      <c r="C28" s="15"/>
      <c r="D28" s="12">
        <f t="shared" ref="D28:K28" si="0">SUM(D7:D27)</f>
        <v>2510</v>
      </c>
      <c r="E28" s="12">
        <f t="shared" si="0"/>
        <v>1759</v>
      </c>
      <c r="F28" s="31">
        <f t="shared" si="0"/>
        <v>1771</v>
      </c>
      <c r="G28" s="31">
        <f t="shared" si="0"/>
        <v>3315</v>
      </c>
      <c r="H28" s="12">
        <f t="shared" si="0"/>
        <v>1570</v>
      </c>
      <c r="I28" s="12">
        <f t="shared" si="0"/>
        <v>1163</v>
      </c>
      <c r="J28" s="31">
        <f t="shared" si="0"/>
        <v>1729</v>
      </c>
      <c r="K28" s="12">
        <f t="shared" si="0"/>
        <v>1420</v>
      </c>
    </row>
  </sheetData>
  <mergeCells count="5">
    <mergeCell ref="D5:E5"/>
    <mergeCell ref="B1:L1"/>
    <mergeCell ref="F5:G5"/>
    <mergeCell ref="H5:I5"/>
    <mergeCell ref="J5:K5"/>
  </mergeCells>
  <pageMargins left="0.75" right="0.75" top="1" bottom="1" header="0.5" footer="0.5"/>
  <pageSetup paperSize="9" scale="9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F24" sqref="F24"/>
    </sheetView>
  </sheetViews>
  <sheetFormatPr baseColWidth="10" defaultColWidth="9.140625" defaultRowHeight="12.75" x14ac:dyDescent="0.2"/>
  <cols>
    <col min="1" max="1" width="3.7109375" customWidth="1"/>
    <col min="2" max="2" width="22.140625" customWidth="1"/>
  </cols>
  <sheetData>
    <row r="1" spans="2:12" ht="26.25" x14ac:dyDescent="0.4">
      <c r="B1" s="35" t="s">
        <v>70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x14ac:dyDescent="0.2">
      <c r="B2" s="2" t="s">
        <v>51</v>
      </c>
    </row>
    <row r="3" spans="2:12" x14ac:dyDescent="0.2">
      <c r="B3" s="2" t="s">
        <v>13</v>
      </c>
    </row>
    <row r="5" spans="2:12" x14ac:dyDescent="0.2">
      <c r="D5" s="39" t="s">
        <v>4</v>
      </c>
      <c r="E5" s="39"/>
      <c r="F5" s="40" t="s">
        <v>66</v>
      </c>
      <c r="G5" s="41"/>
      <c r="H5" s="39" t="s">
        <v>65</v>
      </c>
      <c r="I5" s="39"/>
      <c r="J5" s="40" t="s">
        <v>5</v>
      </c>
      <c r="K5" s="41"/>
    </row>
    <row r="6" spans="2:12" ht="155.25" x14ac:dyDescent="0.2">
      <c r="C6" s="1" t="s">
        <v>2</v>
      </c>
      <c r="D6" s="3" t="s">
        <v>71</v>
      </c>
      <c r="E6" s="3" t="s">
        <v>72</v>
      </c>
      <c r="F6" s="3" t="s">
        <v>73</v>
      </c>
      <c r="G6" s="3" t="s">
        <v>74</v>
      </c>
      <c r="H6" s="3" t="s">
        <v>79</v>
      </c>
      <c r="I6" s="3" t="s">
        <v>67</v>
      </c>
      <c r="J6" s="3" t="s">
        <v>75</v>
      </c>
      <c r="K6" s="3" t="s">
        <v>76</v>
      </c>
    </row>
    <row r="7" spans="2:12" s="24" customFormat="1" x14ac:dyDescent="0.2">
      <c r="B7" s="28" t="s">
        <v>52</v>
      </c>
      <c r="C7" s="29"/>
      <c r="D7" s="30">
        <v>54</v>
      </c>
      <c r="E7" s="30">
        <v>20</v>
      </c>
      <c r="F7" s="30">
        <v>31</v>
      </c>
      <c r="G7" s="30">
        <v>51</v>
      </c>
      <c r="H7" s="30">
        <v>28</v>
      </c>
      <c r="I7" s="30">
        <v>15</v>
      </c>
      <c r="J7" s="30">
        <v>30</v>
      </c>
      <c r="K7" s="30">
        <v>29</v>
      </c>
    </row>
    <row r="8" spans="2:12" x14ac:dyDescent="0.2">
      <c r="B8" s="9" t="s">
        <v>53</v>
      </c>
      <c r="C8" s="18"/>
      <c r="D8" s="19">
        <v>157</v>
      </c>
      <c r="E8" s="19">
        <v>81</v>
      </c>
      <c r="F8" s="19">
        <v>54</v>
      </c>
      <c r="G8" s="19">
        <v>101</v>
      </c>
      <c r="H8" s="19">
        <v>88</v>
      </c>
      <c r="I8" s="19">
        <v>53</v>
      </c>
      <c r="J8" s="19">
        <v>46</v>
      </c>
      <c r="K8" s="19">
        <v>46</v>
      </c>
    </row>
    <row r="9" spans="2:12" x14ac:dyDescent="0.2">
      <c r="B9" s="28" t="s">
        <v>54</v>
      </c>
      <c r="C9" s="29"/>
      <c r="D9" s="30">
        <v>301</v>
      </c>
      <c r="E9" s="30">
        <v>158</v>
      </c>
      <c r="F9" s="30">
        <v>71</v>
      </c>
      <c r="G9" s="30">
        <v>107</v>
      </c>
      <c r="H9" s="30">
        <v>105</v>
      </c>
      <c r="I9" s="30">
        <v>52</v>
      </c>
      <c r="J9" s="30">
        <v>63</v>
      </c>
      <c r="K9" s="30">
        <v>61</v>
      </c>
    </row>
    <row r="10" spans="2:12" s="24" customFormat="1" x14ac:dyDescent="0.2">
      <c r="B10" s="9" t="s">
        <v>55</v>
      </c>
      <c r="C10" s="18"/>
      <c r="D10" s="19">
        <v>13</v>
      </c>
      <c r="E10" s="19">
        <v>2</v>
      </c>
      <c r="F10" s="19">
        <v>8</v>
      </c>
      <c r="G10" s="19">
        <v>16</v>
      </c>
      <c r="H10" s="19">
        <v>9</v>
      </c>
      <c r="I10" s="19">
        <v>7</v>
      </c>
      <c r="J10" s="19">
        <v>6</v>
      </c>
      <c r="K10" s="19">
        <v>5</v>
      </c>
    </row>
    <row r="11" spans="2:12" s="24" customFormat="1" x14ac:dyDescent="0.2">
      <c r="B11" s="28" t="s">
        <v>56</v>
      </c>
      <c r="C11" s="29"/>
      <c r="D11" s="30">
        <v>21</v>
      </c>
      <c r="E11" s="30">
        <v>7</v>
      </c>
      <c r="F11" s="30">
        <v>10</v>
      </c>
      <c r="G11" s="30">
        <v>15</v>
      </c>
      <c r="H11" s="30">
        <v>26</v>
      </c>
      <c r="I11" s="30">
        <v>16</v>
      </c>
      <c r="J11" s="30">
        <v>11</v>
      </c>
      <c r="K11" s="30">
        <v>6</v>
      </c>
    </row>
    <row r="12" spans="2:12" s="27" customFormat="1" x14ac:dyDescent="0.2">
      <c r="B12" s="9" t="s">
        <v>57</v>
      </c>
      <c r="C12" s="25"/>
      <c r="D12" s="26">
        <v>69</v>
      </c>
      <c r="E12" s="26">
        <v>34</v>
      </c>
      <c r="F12" s="26">
        <v>31</v>
      </c>
      <c r="G12" s="26">
        <v>57</v>
      </c>
      <c r="H12" s="26">
        <v>33</v>
      </c>
      <c r="I12" s="26">
        <v>21</v>
      </c>
      <c r="J12" s="26">
        <v>34</v>
      </c>
      <c r="K12" s="26">
        <v>29</v>
      </c>
    </row>
    <row r="13" spans="2:12" s="24" customFormat="1" x14ac:dyDescent="0.2">
      <c r="B13" s="28" t="s">
        <v>58</v>
      </c>
      <c r="C13" s="29"/>
      <c r="D13" s="30">
        <v>133</v>
      </c>
      <c r="E13" s="30">
        <v>77</v>
      </c>
      <c r="F13" s="30">
        <v>23</v>
      </c>
      <c r="G13" s="30">
        <v>62</v>
      </c>
      <c r="H13" s="30">
        <v>65</v>
      </c>
      <c r="I13" s="30">
        <v>29</v>
      </c>
      <c r="J13" s="30">
        <v>24</v>
      </c>
      <c r="K13" s="30">
        <v>23</v>
      </c>
    </row>
    <row r="14" spans="2:12" x14ac:dyDescent="0.2">
      <c r="B14" s="9" t="s">
        <v>59</v>
      </c>
      <c r="C14" s="18"/>
      <c r="D14" s="19">
        <v>101</v>
      </c>
      <c r="E14" s="19">
        <v>34</v>
      </c>
      <c r="F14" s="19">
        <v>38</v>
      </c>
      <c r="G14" s="19">
        <v>71</v>
      </c>
      <c r="H14" s="19">
        <v>49</v>
      </c>
      <c r="I14" s="19">
        <v>28</v>
      </c>
      <c r="J14" s="19">
        <v>37</v>
      </c>
      <c r="K14" s="19">
        <v>36</v>
      </c>
    </row>
    <row r="15" spans="2:12" s="24" customFormat="1" x14ac:dyDescent="0.2">
      <c r="B15" s="28" t="s">
        <v>60</v>
      </c>
      <c r="C15" s="29"/>
      <c r="D15" s="30">
        <v>67</v>
      </c>
      <c r="E15" s="30">
        <v>30</v>
      </c>
      <c r="F15" s="30">
        <v>43</v>
      </c>
      <c r="G15" s="30">
        <v>69</v>
      </c>
      <c r="H15" s="30">
        <v>36</v>
      </c>
      <c r="I15" s="30">
        <v>28</v>
      </c>
      <c r="J15" s="30">
        <v>44</v>
      </c>
      <c r="K15" s="30">
        <v>36</v>
      </c>
    </row>
    <row r="16" spans="2:12" x14ac:dyDescent="0.2">
      <c r="B16" s="9" t="s">
        <v>61</v>
      </c>
      <c r="C16" s="18"/>
      <c r="D16" s="19">
        <v>282</v>
      </c>
      <c r="E16" s="19">
        <v>146</v>
      </c>
      <c r="F16" s="19">
        <v>124</v>
      </c>
      <c r="G16" s="19">
        <v>184</v>
      </c>
      <c r="H16" s="19">
        <v>111</v>
      </c>
      <c r="I16" s="19">
        <v>62</v>
      </c>
      <c r="J16" s="19">
        <v>57</v>
      </c>
      <c r="K16" s="19">
        <v>58</v>
      </c>
    </row>
    <row r="17" spans="2:11" x14ac:dyDescent="0.2">
      <c r="B17" s="28" t="s">
        <v>62</v>
      </c>
      <c r="C17" s="29"/>
      <c r="D17" s="30">
        <v>520</v>
      </c>
      <c r="E17" s="30">
        <v>301</v>
      </c>
      <c r="F17" s="30">
        <v>157</v>
      </c>
      <c r="G17" s="30">
        <v>287</v>
      </c>
      <c r="H17" s="30">
        <v>200</v>
      </c>
      <c r="I17" s="30">
        <v>103</v>
      </c>
      <c r="J17" s="30">
        <v>93</v>
      </c>
      <c r="K17" s="30">
        <v>74</v>
      </c>
    </row>
    <row r="18" spans="2:11" x14ac:dyDescent="0.2">
      <c r="B18" s="9" t="s">
        <v>63</v>
      </c>
      <c r="C18" s="18"/>
      <c r="D18" s="19">
        <v>35</v>
      </c>
      <c r="E18" s="19">
        <v>17</v>
      </c>
      <c r="F18" s="19">
        <v>12</v>
      </c>
      <c r="G18" s="19">
        <v>31</v>
      </c>
      <c r="H18" s="19">
        <v>16</v>
      </c>
      <c r="I18" s="19">
        <v>14</v>
      </c>
      <c r="J18" s="19">
        <v>34</v>
      </c>
      <c r="K18" s="19">
        <v>14</v>
      </c>
    </row>
    <row r="19" spans="2:11" x14ac:dyDescent="0.2">
      <c r="B19" s="28" t="s">
        <v>64</v>
      </c>
      <c r="C19" s="29"/>
      <c r="D19" s="30">
        <v>10</v>
      </c>
      <c r="E19" s="30">
        <v>7</v>
      </c>
      <c r="F19" s="30">
        <v>12</v>
      </c>
      <c r="G19" s="30">
        <v>19</v>
      </c>
      <c r="H19" s="30">
        <v>5</v>
      </c>
      <c r="I19" s="30">
        <v>3</v>
      </c>
      <c r="J19" s="30">
        <v>21</v>
      </c>
      <c r="K19" s="30">
        <v>17</v>
      </c>
    </row>
    <row r="20" spans="2:11" x14ac:dyDescent="0.2">
      <c r="B20" s="7" t="s">
        <v>8</v>
      </c>
      <c r="C20" s="15"/>
      <c r="D20" s="12">
        <f>SUM(D7:D19)</f>
        <v>1763</v>
      </c>
      <c r="E20" s="12">
        <f t="shared" ref="E20:K20" si="0">SUM(E7:E19)</f>
        <v>914</v>
      </c>
      <c r="F20" s="12">
        <f t="shared" si="0"/>
        <v>614</v>
      </c>
      <c r="G20" s="12">
        <f t="shared" si="0"/>
        <v>1070</v>
      </c>
      <c r="H20" s="12">
        <f t="shared" si="0"/>
        <v>771</v>
      </c>
      <c r="I20" s="12">
        <f t="shared" si="0"/>
        <v>431</v>
      </c>
      <c r="J20" s="12">
        <f t="shared" si="0"/>
        <v>500</v>
      </c>
      <c r="K20" s="12">
        <f t="shared" si="0"/>
        <v>434</v>
      </c>
    </row>
  </sheetData>
  <mergeCells count="5">
    <mergeCell ref="D5:E5"/>
    <mergeCell ref="B1:L1"/>
    <mergeCell ref="F5:G5"/>
    <mergeCell ref="H5:I5"/>
    <mergeCell ref="J5:K5"/>
  </mergeCells>
  <pageMargins left="0.75" right="0.75" top="1" bottom="1" header="0.5" footer="0.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Résumé cantonal</vt:lpstr>
      <vt:lpstr>Delémont</vt:lpstr>
      <vt:lpstr>Porrentruy</vt:lpstr>
      <vt:lpstr>Franches-Montagnes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Guenin Nicolas</dc:creator>
  <cp:lastModifiedBy>Jeannerat Ludivine</cp:lastModifiedBy>
  <cp:lastPrinted>2015-10-18T15:08:54Z</cp:lastPrinted>
  <dcterms:created xsi:type="dcterms:W3CDTF">2015-10-08T11:43:21Z</dcterms:created>
  <dcterms:modified xsi:type="dcterms:W3CDTF">2019-10-20T16:45:32Z</dcterms:modified>
</cp:coreProperties>
</file>