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A\MCH2\Comptabilisation REPA\2_OAS\Comptes\"/>
    </mc:Choice>
  </mc:AlternateContent>
  <bookViews>
    <workbookView xWindow="0" yWindow="0" windowWidth="21570" windowHeight="7545" firstSheet="1" activeTab="1"/>
  </bookViews>
  <sheets>
    <sheet name="Population" sheetId="2" state="hidden" r:id="rId1"/>
    <sheet name="Compt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C28" i="3"/>
  <c r="C18" i="3"/>
  <c r="E7" i="3"/>
  <c r="B54" i="2" l="1"/>
  <c r="E9" i="3" s="1"/>
  <c r="C20" i="3" l="1"/>
  <c r="F22" i="3" s="1"/>
  <c r="C33" i="3"/>
  <c r="F35" i="3" s="1"/>
</calcChain>
</file>

<file path=xl/sharedStrings.xml><?xml version="1.0" encoding="utf-8"?>
<sst xmlns="http://schemas.openxmlformats.org/spreadsheetml/2006/main" count="80" uniqueCount="75">
  <si>
    <t>Commune :</t>
  </si>
  <si>
    <t>Nombre d'habitants de la commune :</t>
  </si>
  <si>
    <t>Nombre d'habitants total :</t>
  </si>
  <si>
    <t>Total</t>
  </si>
  <si>
    <t>à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</si>
  <si>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</si>
  <si>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</si>
  <si>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</si>
  <si>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</si>
  <si>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</si>
  <si>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</si>
  <si>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</si>
  <si>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</si>
  <si>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</si>
  <si>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</si>
  <si>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</si>
  <si>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</si>
  <si>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</si>
  <si>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</si>
  <si>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</si>
  <si>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</si>
  <si>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</si>
  <si>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</si>
  <si>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</si>
  <si>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</si>
  <si>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</si>
  <si>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</si>
  <si>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</si>
  <si>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</si>
  <si>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</si>
  <si>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</si>
  <si>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</si>
  <si>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</si>
  <si>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</si>
  <si>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</si>
  <si>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</si>
  <si>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</si>
  <si>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Damphreux</t>
  </si>
  <si>
    <t>Le Bémont</t>
  </si>
  <si>
    <t>Les Bois</t>
  </si>
  <si>
    <t>Les Breuleux</t>
  </si>
  <si>
    <t>Fahy</t>
  </si>
  <si>
    <t>La Chaux-B.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</si>
  <si>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</si>
  <si>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</si>
  <si>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</si>
  <si>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</si>
  <si>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</si>
  <si>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</si>
  <si>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</si>
  <si>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</si>
  <si>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</si>
  <si>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</si>
  <si>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</si>
  <si>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</si>
  <si>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</si>
  <si>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Lugnez</t>
  </si>
  <si>
    <t>Vendlincourt</t>
  </si>
  <si>
    <t>Veuillez cliquer sur la cellule ci-dessous et choisir votre commune</t>
  </si>
  <si>
    <t>Participation PC</t>
  </si>
  <si>
    <t>Participation Amal</t>
  </si>
  <si>
    <t>Participation AF non-actifs</t>
  </si>
  <si>
    <t>Part de votre commune :</t>
  </si>
  <si>
    <t>Ecriture :</t>
  </si>
  <si>
    <t>Liquidité</t>
  </si>
  <si>
    <t>Montant variable</t>
  </si>
  <si>
    <t>Montant fixe</t>
  </si>
  <si>
    <t>Montant fixe / 53 communes =</t>
  </si>
  <si>
    <t>Comptabilisation des charges liées relatives à la Caisse de compensation et PC</t>
  </si>
  <si>
    <t>5322.36311.20</t>
  </si>
  <si>
    <t>Total à charge des communes :</t>
  </si>
  <si>
    <t>5310.46311.20</t>
  </si>
  <si>
    <t>Comptes 2021</t>
  </si>
  <si>
    <t>I. Participation des communes au financement des prestations complémentaires à l'AVS et l'AI pour 2021</t>
  </si>
  <si>
    <t>II. Contribution de la caisse de compensation aux frais d'administration des agences AVS pour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</si>
</sst>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3" fontId="5" fillId="0" borderId="0" xfId="0" applyNumberFormat="1" applyFont="1"/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4" fontId="3" fillId="0" borderId="0" xfId="0" applyNumberFormat="1" applyFo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5" xfId="0" applyNumberFormat="1" applyFont="1" applyBorder="1" applyAlignment="1">
      <alignment horizontal="center"/>
    </xf>
    <xf numFmtId="3" fontId="0" fillId="0" borderId="0" xfId="0" applyNumberFormat="1"/>
    <xf numFmtId="3" fontId="0" fillId="0" borderId="4" xfId="0" applyNumberFormat="1" applyBorder="1"/>
    <xf numFmtId="3" fontId="2" fillId="0" borderId="0" xfId="0" applyNumberFormat="1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4" fontId="3" fillId="0" borderId="0" xfId="0" applyNumberFormat="1" applyFont="1" applyBorder="1"/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7" workbookViewId="0">
      <selection activeCell="B54" sqref="B54"/>
    </sheetView>
  </sheetViews>
  <sheetFormatPr baseColWidth="10" defaultRowHeight="12.75" x14ac:dyDescent="0.2"/>
  <cols>
    <col min="1" max="1" width="14" style="6" customWidth="1"/>
    <col min="2" max="16384" width="11.42578125" style="6"/>
  </cols>
  <sheetData>
    <row r="1" spans="1:3" x14ac:dyDescent="0.2">
      <c r="A1" s="7" t="s">
        <v>5</v>
      </c>
      <c r="B1" s="7">
        <v>923</v>
      </c>
      <c r="C1" s="12"/>
    </row>
    <row r="2" spans="1:3" x14ac:dyDescent="0.2">
      <c r="A2" s="7" t="s">
        <v>7</v>
      </c>
      <c r="B2" s="7">
        <v>270</v>
      </c>
      <c r="C2" s="12"/>
    </row>
    <row r="3" spans="1:3" x14ac:dyDescent="0.2">
      <c r="A3" s="7" t="s">
        <v>9</v>
      </c>
      <c r="B3" s="7">
        <v>485</v>
      </c>
      <c r="C3" s="12"/>
    </row>
    <row r="4" spans="1:3" x14ac:dyDescent="0.2">
      <c r="A4" s="7" t="s">
        <v>11</v>
      </c>
      <c r="B4" s="7">
        <v>446</v>
      </c>
      <c r="C4" s="12"/>
    </row>
    <row r="5" spans="1:3" x14ac:dyDescent="0.2">
      <c r="A5" s="7" t="s">
        <v>12</v>
      </c>
      <c r="B5" s="7">
        <v>3593</v>
      </c>
      <c r="C5" s="12"/>
    </row>
    <row r="6" spans="1:3" x14ac:dyDescent="0.2">
      <c r="A6" s="7" t="s">
        <v>15</v>
      </c>
      <c r="B6" s="7">
        <v>3299</v>
      </c>
      <c r="C6" s="12"/>
    </row>
    <row r="7" spans="1:3" x14ac:dyDescent="0.2">
      <c r="A7" s="7" t="s">
        <v>17</v>
      </c>
      <c r="B7" s="7">
        <v>2632</v>
      </c>
      <c r="C7" s="12"/>
    </row>
    <row r="8" spans="1:3" x14ac:dyDescent="0.2">
      <c r="A8" s="7" t="s">
        <v>13</v>
      </c>
      <c r="B8" s="7">
        <v>12390</v>
      </c>
      <c r="C8" s="12"/>
    </row>
    <row r="9" spans="1:3" x14ac:dyDescent="0.2">
      <c r="A9" s="7" t="s">
        <v>20</v>
      </c>
      <c r="B9" s="7">
        <v>1369</v>
      </c>
      <c r="C9" s="12"/>
    </row>
    <row r="10" spans="1:3" x14ac:dyDescent="0.2">
      <c r="A10" s="7" t="s">
        <v>21</v>
      </c>
      <c r="B10" s="7">
        <v>118</v>
      </c>
      <c r="C10" s="12"/>
    </row>
    <row r="11" spans="1:3" x14ac:dyDescent="0.2">
      <c r="A11" s="7" t="s">
        <v>23</v>
      </c>
      <c r="B11" s="7">
        <v>7141</v>
      </c>
      <c r="C11" s="12"/>
    </row>
    <row r="12" spans="1:3" x14ac:dyDescent="0.2">
      <c r="A12" s="7" t="s">
        <v>25</v>
      </c>
      <c r="B12" s="7">
        <v>528</v>
      </c>
      <c r="C12" s="12"/>
    </row>
    <row r="13" spans="1:3" x14ac:dyDescent="0.2">
      <c r="A13" s="7" t="s">
        <v>27</v>
      </c>
      <c r="B13" s="7">
        <v>108</v>
      </c>
      <c r="C13" s="12"/>
    </row>
    <row r="14" spans="1:3" x14ac:dyDescent="0.2">
      <c r="A14" s="7" t="s">
        <v>28</v>
      </c>
      <c r="B14" s="7">
        <v>415</v>
      </c>
      <c r="C14" s="12"/>
    </row>
    <row r="15" spans="1:3" x14ac:dyDescent="0.2">
      <c r="A15" s="7" t="s">
        <v>30</v>
      </c>
      <c r="B15" s="7">
        <v>349</v>
      </c>
      <c r="C15" s="12"/>
    </row>
    <row r="16" spans="1:3" x14ac:dyDescent="0.2">
      <c r="A16" s="7" t="s">
        <v>32</v>
      </c>
      <c r="B16" s="7">
        <v>687</v>
      </c>
      <c r="C16" s="12"/>
    </row>
    <row r="17" spans="1:3" x14ac:dyDescent="0.2">
      <c r="A17" s="7" t="s">
        <v>33</v>
      </c>
      <c r="B17" s="7">
        <v>255</v>
      </c>
      <c r="C17" s="12"/>
    </row>
    <row r="18" spans="1:3" x14ac:dyDescent="0.2">
      <c r="A18" s="7" t="s">
        <v>35</v>
      </c>
      <c r="B18" s="7">
        <v>436</v>
      </c>
      <c r="C18" s="12"/>
    </row>
    <row r="19" spans="1:3" x14ac:dyDescent="0.2">
      <c r="A19" s="7" t="s">
        <v>36</v>
      </c>
      <c r="B19" s="7">
        <v>3190</v>
      </c>
      <c r="C19" s="12"/>
    </row>
    <row r="20" spans="1:3" x14ac:dyDescent="0.2">
      <c r="A20" s="7" t="s">
        <v>38</v>
      </c>
      <c r="B20" s="7">
        <v>323</v>
      </c>
      <c r="C20" s="12"/>
    </row>
    <row r="21" spans="1:3" x14ac:dyDescent="0.2">
      <c r="A21" s="7" t="s">
        <v>39</v>
      </c>
      <c r="B21" s="7">
        <v>1246</v>
      </c>
      <c r="C21" s="12"/>
    </row>
    <row r="22" spans="1:3" x14ac:dyDescent="0.2">
      <c r="A22" s="7" t="s">
        <v>40</v>
      </c>
      <c r="B22" s="7">
        <v>1528</v>
      </c>
      <c r="C22" s="12"/>
    </row>
    <row r="23" spans="1:3" x14ac:dyDescent="0.2">
      <c r="A23" s="7" t="s">
        <v>42</v>
      </c>
      <c r="B23" s="7">
        <v>96</v>
      </c>
      <c r="C23" s="12"/>
    </row>
    <row r="24" spans="1:3" x14ac:dyDescent="0.2">
      <c r="A24" s="7" t="s">
        <v>44</v>
      </c>
      <c r="B24" s="7">
        <v>149</v>
      </c>
      <c r="C24" s="12"/>
    </row>
    <row r="25" spans="1:3" x14ac:dyDescent="0.2">
      <c r="A25" s="7" t="s">
        <v>46</v>
      </c>
      <c r="B25" s="7">
        <v>515</v>
      </c>
      <c r="C25" s="12"/>
    </row>
    <row r="26" spans="1:3" x14ac:dyDescent="0.2">
      <c r="A26" s="7" t="s">
        <v>48</v>
      </c>
      <c r="B26" s="7">
        <v>671</v>
      </c>
      <c r="C26" s="12"/>
    </row>
    <row r="27" spans="1:3" x14ac:dyDescent="0.2">
      <c r="A27" s="7" t="s">
        <v>49</v>
      </c>
      <c r="B27" s="7">
        <v>562</v>
      </c>
      <c r="C27" s="12"/>
    </row>
    <row r="28" spans="1:3" x14ac:dyDescent="0.2">
      <c r="A28" s="7" t="s">
        <v>51</v>
      </c>
      <c r="B28" s="7">
        <v>490</v>
      </c>
      <c r="C28" s="12"/>
    </row>
    <row r="29" spans="1:3" x14ac:dyDescent="0.2">
      <c r="A29" s="7" t="s">
        <v>52</v>
      </c>
      <c r="B29" s="7">
        <v>1914</v>
      </c>
      <c r="C29" s="12"/>
    </row>
    <row r="30" spans="1:3" x14ac:dyDescent="0.2">
      <c r="A30" s="7" t="s">
        <v>53</v>
      </c>
      <c r="B30" s="7">
        <v>2604</v>
      </c>
      <c r="C30" s="12"/>
    </row>
    <row r="31" spans="1:3" x14ac:dyDescent="0.2">
      <c r="A31" s="7" t="s">
        <v>54</v>
      </c>
      <c r="B31" s="7">
        <v>227</v>
      </c>
      <c r="C31" s="12"/>
    </row>
    <row r="32" spans="1:3" x14ac:dyDescent="0.2">
      <c r="A32" s="7" t="s">
        <v>55</v>
      </c>
      <c r="B32" s="7">
        <v>131</v>
      </c>
      <c r="C32" s="12"/>
    </row>
    <row r="33" spans="1:3" x14ac:dyDescent="0.2">
      <c r="A33" s="7" t="s">
        <v>6</v>
      </c>
      <c r="B33" s="7">
        <v>1895</v>
      </c>
      <c r="C33" s="12"/>
    </row>
    <row r="34" spans="1:3" x14ac:dyDescent="0.2">
      <c r="A34" s="7" t="s">
        <v>50</v>
      </c>
      <c r="B34" s="7">
        <v>1135</v>
      </c>
      <c r="C34" s="12"/>
    </row>
    <row r="35" spans="1:3" x14ac:dyDescent="0.2">
      <c r="A35" s="7" t="s">
        <v>8</v>
      </c>
      <c r="B35" s="7">
        <v>1241</v>
      </c>
      <c r="C35" s="12"/>
    </row>
    <row r="36" spans="1:3" x14ac:dyDescent="0.2">
      <c r="A36" s="7" t="s">
        <v>10</v>
      </c>
      <c r="B36" s="7">
        <v>119</v>
      </c>
      <c r="C36" s="12"/>
    </row>
    <row r="37" spans="1:3" x14ac:dyDescent="0.2">
      <c r="A37" s="7" t="s">
        <v>14</v>
      </c>
      <c r="B37" s="7">
        <v>1195</v>
      </c>
      <c r="C37" s="12"/>
    </row>
    <row r="38" spans="1:3" x14ac:dyDescent="0.2">
      <c r="A38" s="7" t="s">
        <v>16</v>
      </c>
      <c r="B38" s="7">
        <v>663</v>
      </c>
      <c r="C38" s="12"/>
    </row>
    <row r="39" spans="1:3" x14ac:dyDescent="0.2">
      <c r="A39" s="7" t="s">
        <v>19</v>
      </c>
      <c r="B39" s="7">
        <v>645</v>
      </c>
      <c r="C39" s="12"/>
    </row>
    <row r="40" spans="1:3" x14ac:dyDescent="0.2">
      <c r="A40" s="7" t="s">
        <v>22</v>
      </c>
      <c r="B40" s="7">
        <v>1263</v>
      </c>
      <c r="C40" s="12"/>
    </row>
    <row r="41" spans="1:3" x14ac:dyDescent="0.2">
      <c r="A41" s="7" t="s">
        <v>24</v>
      </c>
      <c r="B41" s="7">
        <v>740</v>
      </c>
      <c r="C41" s="12"/>
    </row>
    <row r="42" spans="1:3" x14ac:dyDescent="0.2">
      <c r="A42" s="7" t="s">
        <v>26</v>
      </c>
      <c r="B42" s="7">
        <v>1028</v>
      </c>
      <c r="C42" s="12"/>
    </row>
    <row r="43" spans="1:3" x14ac:dyDescent="0.2">
      <c r="A43" s="7" t="s">
        <v>29</v>
      </c>
      <c r="B43" s="7">
        <v>314</v>
      </c>
      <c r="C43" s="12"/>
    </row>
    <row r="44" spans="1:3" x14ac:dyDescent="0.2">
      <c r="A44" s="7" t="s">
        <v>31</v>
      </c>
      <c r="B44" s="7">
        <v>2394</v>
      </c>
      <c r="C44" s="12"/>
    </row>
    <row r="45" spans="1:3" x14ac:dyDescent="0.2">
      <c r="A45" s="7" t="s">
        <v>34</v>
      </c>
      <c r="B45" s="7">
        <v>755</v>
      </c>
      <c r="C45" s="12"/>
    </row>
    <row r="46" spans="1:3" x14ac:dyDescent="0.2">
      <c r="A46" s="7" t="s">
        <v>37</v>
      </c>
      <c r="B46" s="7">
        <v>181</v>
      </c>
      <c r="C46" s="12"/>
    </row>
    <row r="47" spans="1:3" x14ac:dyDescent="0.2">
      <c r="A47" s="7" t="s">
        <v>41</v>
      </c>
      <c r="B47" s="7">
        <v>347</v>
      </c>
      <c r="C47" s="12"/>
    </row>
    <row r="48" spans="1:3" x14ac:dyDescent="0.2">
      <c r="A48" s="7" t="s">
        <v>43</v>
      </c>
      <c r="B48" s="7">
        <v>1688</v>
      </c>
      <c r="C48" s="12"/>
    </row>
    <row r="49" spans="1:3" x14ac:dyDescent="0.2">
      <c r="A49" s="7" t="s">
        <v>45</v>
      </c>
      <c r="B49" s="7">
        <v>387</v>
      </c>
      <c r="C49" s="12"/>
    </row>
    <row r="50" spans="1:3" x14ac:dyDescent="0.2">
      <c r="A50" s="7" t="s">
        <v>47</v>
      </c>
      <c r="B50" s="7">
        <v>1096</v>
      </c>
      <c r="C50" s="12"/>
    </row>
    <row r="51" spans="1:3" x14ac:dyDescent="0.2">
      <c r="A51" s="7" t="s">
        <v>56</v>
      </c>
      <c r="B51" s="7">
        <v>188</v>
      </c>
      <c r="C51" s="12"/>
    </row>
    <row r="52" spans="1:3" x14ac:dyDescent="0.2">
      <c r="A52" s="7" t="s">
        <v>18</v>
      </c>
      <c r="B52" s="7">
        <v>6310</v>
      </c>
      <c r="C52" s="12"/>
    </row>
    <row r="53" spans="1:3" x14ac:dyDescent="0.2">
      <c r="A53" s="7" t="s">
        <v>57</v>
      </c>
      <c r="B53" s="7">
        <v>560</v>
      </c>
      <c r="C53" s="22"/>
    </row>
    <row r="54" spans="1:3" x14ac:dyDescent="0.2">
      <c r="A54" s="8" t="s">
        <v>3</v>
      </c>
      <c r="B54" s="9">
        <f>SUM(B1:B53)</f>
        <v>73234</v>
      </c>
      <c r="C5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" sqref="A2"/>
    </sheetView>
  </sheetViews>
  <sheetFormatPr baseColWidth="10" defaultRowHeight="15" x14ac:dyDescent="0.25"/>
  <cols>
    <col min="1" max="1" width="13.42578125" customWidth="1"/>
    <col min="2" max="2" width="21.85546875" customWidth="1"/>
    <col min="3" max="4" width="14.42578125" customWidth="1"/>
    <col min="5" max="5" width="14.7109375" customWidth="1"/>
    <col min="6" max="10" width="14.42578125" customWidth="1"/>
  </cols>
  <sheetData>
    <row r="1" spans="1:7" ht="18.75" x14ac:dyDescent="0.3">
      <c r="A1" s="2" t="s">
        <v>68</v>
      </c>
    </row>
    <row r="3" spans="1:7" ht="18.75" x14ac:dyDescent="0.3">
      <c r="A3" s="2" t="s">
        <v>72</v>
      </c>
    </row>
    <row r="4" spans="1:7" ht="15.75" thickBot="1" x14ac:dyDescent="0.3">
      <c r="D4" s="23" t="s">
        <v>58</v>
      </c>
      <c r="E4" s="23"/>
      <c r="F4" s="23"/>
    </row>
    <row r="5" spans="1:7" ht="15.75" thickBot="1" x14ac:dyDescent="0.3">
      <c r="A5" t="s">
        <v>0</v>
      </c>
      <c r="B5" s="1"/>
      <c r="C5" s="1"/>
      <c r="D5" s="24"/>
      <c r="E5" s="25"/>
      <c r="F5" s="26"/>
    </row>
    <row r="6" spans="1:7" ht="15.75" thickBot="1" x14ac:dyDescent="0.3">
      <c r="B6" s="1"/>
      <c r="C6" s="1"/>
      <c r="D6" s="10"/>
      <c r="E6" s="10"/>
      <c r="F6" s="10"/>
    </row>
    <row r="7" spans="1:7" ht="15.75" thickBot="1" x14ac:dyDescent="0.3">
      <c r="A7" t="s">
        <v>1</v>
      </c>
      <c r="D7" s="13"/>
      <c r="E7" s="15" t="e">
        <f>VLOOKUP($D$5,Population!$A$1:$B$53,2,0)</f>
        <v>#N/A</v>
      </c>
      <c r="F7" s="13"/>
    </row>
    <row r="8" spans="1:7" ht="15.75" thickBot="1" x14ac:dyDescent="0.3">
      <c r="D8" s="10"/>
      <c r="E8" s="11"/>
      <c r="F8" s="10"/>
    </row>
    <row r="9" spans="1:7" ht="15.75" thickBot="1" x14ac:dyDescent="0.3">
      <c r="A9" t="s">
        <v>2</v>
      </c>
      <c r="D9" s="13"/>
      <c r="E9" s="15">
        <f>Population!$B$54</f>
        <v>73234</v>
      </c>
      <c r="F9" s="14"/>
    </row>
    <row r="11" spans="1:7" x14ac:dyDescent="0.25">
      <c r="G11" s="3"/>
    </row>
    <row r="12" spans="1:7" x14ac:dyDescent="0.25">
      <c r="A12" s="4" t="s">
        <v>73</v>
      </c>
    </row>
    <row r="14" spans="1:7" x14ac:dyDescent="0.25">
      <c r="A14" t="s">
        <v>59</v>
      </c>
      <c r="C14" s="16">
        <v>12385770</v>
      </c>
    </row>
    <row r="15" spans="1:7" x14ac:dyDescent="0.25">
      <c r="A15" t="s">
        <v>60</v>
      </c>
      <c r="C15" s="16">
        <v>9844040</v>
      </c>
    </row>
    <row r="16" spans="1:7" x14ac:dyDescent="0.25">
      <c r="A16" t="s">
        <v>61</v>
      </c>
      <c r="C16" s="17">
        <v>632580</v>
      </c>
    </row>
    <row r="17" spans="1:6" x14ac:dyDescent="0.25">
      <c r="C17" s="16"/>
    </row>
    <row r="18" spans="1:6" x14ac:dyDescent="0.25">
      <c r="A18" s="4" t="s">
        <v>70</v>
      </c>
      <c r="B18" s="4"/>
      <c r="C18" s="18">
        <f>SUM(C14:C17)</f>
        <v>22862390</v>
      </c>
    </row>
    <row r="20" spans="1:6" x14ac:dyDescent="0.25">
      <c r="A20" s="4" t="s">
        <v>62</v>
      </c>
      <c r="B20" s="4"/>
      <c r="C20" s="21" t="e">
        <f>C18/E9*E7</f>
        <v>#N/A</v>
      </c>
    </row>
    <row r="22" spans="1:6" x14ac:dyDescent="0.25">
      <c r="A22" s="5" t="s">
        <v>63</v>
      </c>
      <c r="B22" s="5"/>
      <c r="C22" s="19" t="s">
        <v>69</v>
      </c>
      <c r="D22" s="19" t="s">
        <v>4</v>
      </c>
      <c r="E22" s="19" t="s">
        <v>64</v>
      </c>
      <c r="F22" s="20" t="e">
        <f>C20</f>
        <v>#N/A</v>
      </c>
    </row>
    <row r="24" spans="1:6" x14ac:dyDescent="0.25">
      <c r="A24" s="4" t="s">
        <v>74</v>
      </c>
    </row>
    <row r="26" spans="1:6" x14ac:dyDescent="0.25">
      <c r="A26" t="s">
        <v>65</v>
      </c>
      <c r="C26" s="16">
        <v>136400</v>
      </c>
    </row>
    <row r="27" spans="1:6" x14ac:dyDescent="0.25">
      <c r="C27" s="16"/>
    </row>
    <row r="28" spans="1:6" x14ac:dyDescent="0.25">
      <c r="A28" s="4" t="s">
        <v>70</v>
      </c>
      <c r="B28" s="4"/>
      <c r="C28" s="18">
        <f>SUM(C26:C27)</f>
        <v>136400</v>
      </c>
    </row>
    <row r="30" spans="1:6" x14ac:dyDescent="0.25">
      <c r="A30" t="s">
        <v>66</v>
      </c>
      <c r="C30" s="16">
        <v>63600</v>
      </c>
    </row>
    <row r="31" spans="1:6" x14ac:dyDescent="0.25">
      <c r="A31" t="s">
        <v>67</v>
      </c>
      <c r="C31" s="16">
        <f>C30/53</f>
        <v>1200</v>
      </c>
    </row>
    <row r="33" spans="1:6" x14ac:dyDescent="0.25">
      <c r="A33" s="4" t="s">
        <v>62</v>
      </c>
      <c r="B33" s="4"/>
      <c r="C33" s="20" t="e">
        <f>C28/E9*E7+C31</f>
        <v>#N/A</v>
      </c>
    </row>
    <row r="35" spans="1:6" x14ac:dyDescent="0.25">
      <c r="A35" s="5" t="s">
        <v>63</v>
      </c>
      <c r="B35" s="5"/>
      <c r="C35" s="19" t="s">
        <v>64</v>
      </c>
      <c r="D35" s="19" t="s">
        <v>4</v>
      </c>
      <c r="E35" s="19" t="s">
        <v>71</v>
      </c>
      <c r="F35" s="20" t="e">
        <f>C33</f>
        <v>#N/A</v>
      </c>
    </row>
  </sheetData>
  <mergeCells count="2">
    <mergeCell ref="D4:F4"/>
    <mergeCell ref="D5:F5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Population!$A$1:$A$53</xm:f>
          </x14:formula1>
          <xm:sqref>H5 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Comptes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Rérat Céline</cp:lastModifiedBy>
  <cp:lastPrinted>2021-09-28T10:11:15Z</cp:lastPrinted>
  <dcterms:created xsi:type="dcterms:W3CDTF">2019-10-04T12:09:07Z</dcterms:created>
  <dcterms:modified xsi:type="dcterms:W3CDTF">2021-10-08T07:55:34Z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