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O:\Note\Développement\"/>
    </mc:Choice>
  </mc:AlternateContent>
  <xr:revisionPtr revIDLastSave="0" documentId="13_ncr:1_{3EDAF46D-7F45-41CB-87E6-07F7E7C4EAEA}" xr6:coauthVersionLast="47" xr6:coauthVersionMax="47" xr10:uidLastSave="{00000000-0000-0000-0000-000000000000}"/>
  <workbookProtection workbookAlgorithmName="SHA-512" workbookHashValue="KBPM/YKYMnPIGG/+sRa9C6L3XghOWg/S3IP6RhwFjEWtzyc9oRdyagtkLw2VWK7yJPoehUVN/Mwy72TSgO83UA==" workbookSaltValue="RUmshTSR+/nYjoTnuZgJ+A==" workbookSpinCount="100000" lockStructure="1"/>
  <bookViews>
    <workbookView xWindow="-120" yWindow="-120" windowWidth="29040" windowHeight="15720" xr2:uid="{00000000-000D-0000-FFFF-FFFF00000000}"/>
  </bookViews>
  <sheets>
    <sheet name="Capital propre dissimulé" sheetId="2" r:id="rId1"/>
    <sheet name="Données" sheetId="4" state="hidden" r:id="rId2"/>
  </sheets>
  <definedNames>
    <definedName name="_xlnm.Print_Area" localSheetId="0">'Capital propre dissimulé'!$A$1:$D$55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8" i="4" l="1"/>
  <c r="K8" i="4"/>
  <c r="D41" i="2"/>
  <c r="C18" i="4" l="1"/>
  <c r="L7" i="4"/>
  <c r="L6" i="4"/>
  <c r="L5" i="4"/>
  <c r="K7" i="4"/>
  <c r="K6" i="4"/>
  <c r="C21" i="4" l="1"/>
  <c r="C46" i="4" s="1"/>
  <c r="C17" i="4"/>
  <c r="C20" i="4" s="1"/>
  <c r="K5" i="4"/>
  <c r="C45" i="4" l="1"/>
  <c r="C43" i="4"/>
  <c r="D9" i="2" s="1"/>
  <c r="B54" i="2"/>
  <c r="B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31" i="2" l="1"/>
  <c r="D33" i="2" s="1"/>
  <c r="B47" i="2"/>
  <c r="B46" i="2"/>
  <c r="D37" i="2" l="1"/>
  <c r="D42" i="2" s="1"/>
  <c r="D43" i="2" s="1"/>
  <c r="C46" i="2" s="1"/>
  <c r="D46" i="2" s="1"/>
  <c r="C47" i="2" l="1"/>
  <c r="D47" i="2" s="1"/>
  <c r="D48" i="2" s="1"/>
</calcChain>
</file>

<file path=xl/sharedStrings.xml><?xml version="1.0" encoding="utf-8"?>
<sst xmlns="http://schemas.openxmlformats.org/spreadsheetml/2006/main" count="74" uniqueCount="70">
  <si>
    <t>Actifs</t>
  </si>
  <si>
    <t xml:space="preserve">Liquidités </t>
  </si>
  <si>
    <t>Année de taxation</t>
  </si>
  <si>
    <t xml:space="preserve">Autres créances </t>
  </si>
  <si>
    <t xml:space="preserve">Autres actifs circulants </t>
  </si>
  <si>
    <t xml:space="preserve">Obligations suisses et étrangères en francs suisses </t>
  </si>
  <si>
    <t>Obligations étrangères en monnaie étrangère</t>
  </si>
  <si>
    <t xml:space="preserve">Actions cotées suisses et étrangères </t>
  </si>
  <si>
    <t xml:space="preserve">Autres actions et parts de sàrl </t>
  </si>
  <si>
    <t xml:space="preserve">Participations </t>
  </si>
  <si>
    <t xml:space="preserve">Prêts </t>
  </si>
  <si>
    <t>Installations, machines, outillage, etc.</t>
  </si>
  <si>
    <t xml:space="preserve">Immeubles d'exploitation </t>
  </si>
  <si>
    <t xml:space="preserve">Villas, PPE, maisons de vacances et terrains à bâtir </t>
  </si>
  <si>
    <t xml:space="preserve">Autres immeubles </t>
  </si>
  <si>
    <t>Autres actifs immatériels</t>
  </si>
  <si>
    <t>Total des actifs</t>
  </si>
  <si>
    <t>Total des dettes admises</t>
  </si>
  <si>
    <t>./.</t>
  </si>
  <si>
    <t>./. Capital propre dissimulé</t>
  </si>
  <si>
    <t>Prêts des actionnaires ou personnes proches admis</t>
  </si>
  <si>
    <t>Intérêts comptabilisés sur prêts des actionnaires ou personnes proches</t>
  </si>
  <si>
    <t>Cellule liée</t>
  </si>
  <si>
    <t>Normal 1</t>
  </si>
  <si>
    <t>Normal 2</t>
  </si>
  <si>
    <t>Immo 1</t>
  </si>
  <si>
    <t>Immo 2</t>
  </si>
  <si>
    <t>Holding 1</t>
  </si>
  <si>
    <t>Holding 2</t>
  </si>
  <si>
    <t>Report colonne 1</t>
  </si>
  <si>
    <t>Report colonne 2</t>
  </si>
  <si>
    <t>Taux à reporter 1</t>
  </si>
  <si>
    <t>Taux à reporter 2</t>
  </si>
  <si>
    <t>Commerce et industrie</t>
  </si>
  <si>
    <t>Holding</t>
  </si>
  <si>
    <t>Report taux man. 1</t>
  </si>
  <si>
    <t>Report taux man. 2</t>
  </si>
  <si>
    <t>Année à reporter</t>
  </si>
  <si>
    <t>Raison sociale :</t>
  </si>
  <si>
    <t>N° de contribuable :</t>
  </si>
  <si>
    <t>Seule la décision de taxation effectuée par le Service des contributions lors de la notification du décompte final fait foi.</t>
  </si>
  <si>
    <t>Selon art. 70 al. 2 litt c et 79 al. 2 litt b LI; art. 65 LIFD; lettre-circulaire no 6/97 AFC</t>
  </si>
  <si>
    <t>Créances pour livraisons et prestations ./. Ducroire</t>
  </si>
  <si>
    <t xml:space="preserve">Stock de marchandises </t>
  </si>
  <si>
    <t>Frais de constitution et d'organisation</t>
  </si>
  <si>
    <t xml:space="preserve">Dettes admises </t>
  </si>
  <si>
    <t>Dettes admises en CHF</t>
  </si>
  <si>
    <t>CAPITAL PROPRE DISSIMULE</t>
  </si>
  <si>
    <t>Type de société</t>
  </si>
  <si>
    <t>Autre taux (définir ci-dessous)</t>
  </si>
  <si>
    <t>Autre taux jusqu'à 1 million</t>
  </si>
  <si>
    <t>Autre taux à partir de 1 million</t>
  </si>
  <si>
    <t>Lettre circulaire AFC - Taux d'intérêts 2024</t>
  </si>
  <si>
    <t>Lettre-circulaire AFC - Taux d'intérêts 2023</t>
  </si>
  <si>
    <t>Lettre-circulaire AFC - Taux d'intérêts 2022</t>
  </si>
  <si>
    <t>Société immobilière (habitation)</t>
  </si>
  <si>
    <t>Société immobilière (Industrie)</t>
  </si>
  <si>
    <t>ImmoI 1</t>
  </si>
  <si>
    <t>ImmoI 2</t>
  </si>
  <si>
    <t>Références :</t>
  </si>
  <si>
    <t>./. Intérêts admis (selon lettre-circulaire AFC) à partir de CHF 1 million</t>
  </si>
  <si>
    <t>Valeurs déterminantes</t>
  </si>
  <si>
    <t>Capital propre dissimulé (à mentionner sous chiffre 14 de la déclaration)</t>
  </si>
  <si>
    <t>Intérêts sur le capital propre dissimulé (à mentionner sous chiffre 2.1.7 de la déclaration)</t>
  </si>
  <si>
    <t>./. Intérêts admis (selon lettre-circulaire AFC) jusqu'à CHF 1 million</t>
  </si>
  <si>
    <t>Moins fonds étrangers totaux (y compris provisions admises fiscalement)</t>
  </si>
  <si>
    <t>en (-) = Sous-capitalisation de la société</t>
  </si>
  <si>
    <t>Prêts directs ou indirects accordés par les actionnaires ou personnes proches</t>
  </si>
  <si>
    <t>Circulaire AFC 6a/24 du 10 octobre 2024 - Capital propre dissimulé</t>
  </si>
  <si>
    <t>Lettre-circulaire AFC - Taux d'intérêts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</si>
</sst>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 mmmm\ yyyy"/>
  </numFmts>
  <fonts count="1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u/>
      <sz val="9"/>
      <color indexed="12"/>
      <name val="Arial"/>
      <family val="2"/>
    </font>
    <font>
      <b/>
      <u/>
      <sz val="9"/>
      <color indexed="12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theme="1"/>
      <name val="Calibri"/>
      <family val="2"/>
      <scheme val="minor"/>
    </font>
    <font>
      <u/>
      <sz val="9"/>
      <color theme="1"/>
      <name val="Arial"/>
      <family val="2"/>
    </font>
    <font>
      <u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1" applyFont="1" applyProtection="1">
      <protection hidden="1"/>
    </xf>
    <xf numFmtId="3" fontId="3" fillId="0" borderId="0" xfId="1" applyNumberFormat="1" applyFont="1" applyProtection="1">
      <protection hidden="1"/>
    </xf>
    <xf numFmtId="0" fontId="4" fillId="0" borderId="0" xfId="1" applyFont="1" applyProtection="1">
      <protection hidden="1"/>
    </xf>
    <xf numFmtId="0" fontId="4" fillId="0" borderId="1" xfId="1" applyFont="1" applyBorder="1" applyProtection="1">
      <protection hidden="1"/>
    </xf>
    <xf numFmtId="3" fontId="3" fillId="0" borderId="1" xfId="1" applyNumberFormat="1" applyFont="1" applyBorder="1" applyProtection="1">
      <protection hidden="1"/>
    </xf>
    <xf numFmtId="0" fontId="3" fillId="0" borderId="0" xfId="1" applyFont="1" applyProtection="1">
      <protection hidden="1"/>
    </xf>
    <xf numFmtId="9" fontId="4" fillId="0" borderId="0" xfId="1" applyNumberFormat="1" applyFont="1" applyProtection="1">
      <protection hidden="1"/>
    </xf>
    <xf numFmtId="3" fontId="4" fillId="0" borderId="0" xfId="1" applyNumberFormat="1" applyFont="1" applyProtection="1">
      <protection hidden="1"/>
    </xf>
    <xf numFmtId="0" fontId="6" fillId="0" borderId="0" xfId="3" applyFont="1" applyAlignment="1" applyProtection="1">
      <protection hidden="1"/>
    </xf>
    <xf numFmtId="3" fontId="4" fillId="0" borderId="2" xfId="1" applyNumberFormat="1" applyFont="1" applyBorder="1" applyProtection="1">
      <protection hidden="1"/>
    </xf>
    <xf numFmtId="0" fontId="7" fillId="0" borderId="0" xfId="1" applyFont="1" applyProtection="1">
      <protection hidden="1"/>
    </xf>
    <xf numFmtId="0" fontId="9" fillId="0" borderId="0" xfId="1" applyFont="1"/>
    <xf numFmtId="10" fontId="9" fillId="0" borderId="0" xfId="2" applyNumberFormat="1" applyFont="1" applyFill="1" applyBorder="1" applyAlignment="1">
      <alignment vertical="center"/>
    </xf>
    <xf numFmtId="10" fontId="9" fillId="0" borderId="0" xfId="1" applyNumberFormat="1" applyFont="1"/>
    <xf numFmtId="10" fontId="9" fillId="0" borderId="0" xfId="2" applyNumberFormat="1" applyFont="1" applyFill="1" applyBorder="1"/>
    <xf numFmtId="0" fontId="10" fillId="0" borderId="0" xfId="0" applyFont="1"/>
    <xf numFmtId="0" fontId="12" fillId="0" borderId="0" xfId="1" applyFont="1" applyProtection="1">
      <protection hidden="1"/>
    </xf>
    <xf numFmtId="3" fontId="12" fillId="0" borderId="0" xfId="1" applyNumberFormat="1" applyFont="1" applyProtection="1">
      <protection hidden="1"/>
    </xf>
    <xf numFmtId="0" fontId="13" fillId="0" borderId="0" xfId="0" applyFont="1" applyBorder="1" applyAlignment="1" applyProtection="1">
      <alignment vertical="center" wrapText="1"/>
      <protection hidden="1"/>
    </xf>
    <xf numFmtId="0" fontId="13" fillId="0" borderId="0" xfId="0" applyFont="1" applyAlignment="1" applyProtection="1">
      <protection hidden="1"/>
    </xf>
    <xf numFmtId="0" fontId="14" fillId="2" borderId="0" xfId="3" applyFont="1" applyFill="1" applyAlignment="1" applyProtection="1">
      <protection hidden="1"/>
    </xf>
    <xf numFmtId="10" fontId="9" fillId="2" borderId="0" xfId="2" applyNumberFormat="1" applyFont="1" applyFill="1" applyBorder="1" applyAlignment="1">
      <alignment vertical="center"/>
    </xf>
    <xf numFmtId="0" fontId="8" fillId="0" borderId="0" xfId="1" applyFont="1" applyBorder="1" applyAlignment="1" applyProtection="1">
      <alignment horizontal="right"/>
      <protection hidden="1"/>
    </xf>
    <xf numFmtId="3" fontId="4" fillId="0" borderId="1" xfId="1" applyNumberFormat="1" applyFont="1" applyBorder="1" applyProtection="1">
      <protection hidden="1"/>
    </xf>
    <xf numFmtId="0" fontId="4" fillId="2" borderId="0" xfId="1" applyFont="1" applyFill="1" applyProtection="1">
      <protection hidden="1"/>
    </xf>
    <xf numFmtId="0" fontId="4" fillId="4" borderId="9" xfId="1" applyFont="1" applyFill="1" applyBorder="1" applyProtection="1">
      <protection hidden="1"/>
    </xf>
    <xf numFmtId="0" fontId="4" fillId="4" borderId="3" xfId="1" applyFont="1" applyFill="1" applyBorder="1" applyProtection="1">
      <protection hidden="1"/>
    </xf>
    <xf numFmtId="0" fontId="4" fillId="4" borderId="7" xfId="1" applyFont="1" applyFill="1" applyBorder="1" applyProtection="1">
      <protection hidden="1"/>
    </xf>
    <xf numFmtId="0" fontId="4" fillId="4" borderId="10" xfId="1" applyFont="1" applyFill="1" applyBorder="1" applyProtection="1">
      <protection hidden="1"/>
    </xf>
    <xf numFmtId="0" fontId="4" fillId="4" borderId="0" xfId="1" applyFont="1" applyFill="1" applyBorder="1" applyProtection="1">
      <protection hidden="1"/>
    </xf>
    <xf numFmtId="0" fontId="4" fillId="4" borderId="11" xfId="1" applyFont="1" applyFill="1" applyBorder="1" applyProtection="1">
      <protection hidden="1"/>
    </xf>
    <xf numFmtId="0" fontId="4" fillId="4" borderId="12" xfId="1" applyFont="1" applyFill="1" applyBorder="1" applyProtection="1">
      <protection hidden="1"/>
    </xf>
    <xf numFmtId="0" fontId="4" fillId="4" borderId="2" xfId="1" applyFont="1" applyFill="1" applyBorder="1" applyProtection="1">
      <protection hidden="1"/>
    </xf>
    <xf numFmtId="0" fontId="4" fillId="4" borderId="8" xfId="1" applyFont="1" applyFill="1" applyBorder="1" applyProtection="1">
      <protection hidden="1"/>
    </xf>
    <xf numFmtId="10" fontId="3" fillId="3" borderId="0" xfId="2" applyNumberFormat="1" applyFont="1" applyFill="1" applyBorder="1" applyProtection="1">
      <protection locked="0"/>
    </xf>
    <xf numFmtId="0" fontId="5" fillId="0" borderId="0" xfId="3" applyAlignment="1" applyProtection="1">
      <protection hidden="1"/>
    </xf>
    <xf numFmtId="0" fontId="5" fillId="0" borderId="0" xfId="3" applyAlignment="1" applyProtection="1"/>
    <xf numFmtId="0" fontId="15" fillId="2" borderId="0" xfId="3" applyFont="1" applyFill="1" applyAlignment="1" applyProtection="1">
      <protection hidden="1"/>
    </xf>
    <xf numFmtId="0" fontId="15" fillId="0" borderId="0" xfId="3" applyFont="1" applyAlignment="1" applyProtection="1">
      <protection hidden="1"/>
    </xf>
    <xf numFmtId="3" fontId="4" fillId="3" borderId="5" xfId="1" applyNumberFormat="1" applyFont="1" applyFill="1" applyBorder="1" applyProtection="1">
      <protection locked="0"/>
    </xf>
    <xf numFmtId="3" fontId="4" fillId="3" borderId="13" xfId="1" applyNumberFormat="1" applyFont="1" applyFill="1" applyBorder="1" applyProtection="1">
      <protection locked="0"/>
    </xf>
    <xf numFmtId="3" fontId="4" fillId="3" borderId="6" xfId="1" applyNumberFormat="1" applyFont="1" applyFill="1" applyBorder="1" applyProtection="1">
      <protection locked="0"/>
    </xf>
    <xf numFmtId="9" fontId="4" fillId="0" borderId="5" xfId="1" applyNumberFormat="1" applyFont="1" applyBorder="1" applyProtection="1">
      <protection hidden="1"/>
    </xf>
    <xf numFmtId="9" fontId="4" fillId="0" borderId="13" xfId="1" applyNumberFormat="1" applyFont="1" applyBorder="1" applyProtection="1">
      <protection hidden="1"/>
    </xf>
    <xf numFmtId="9" fontId="4" fillId="0" borderId="6" xfId="1" applyNumberFormat="1" applyFont="1" applyBorder="1" applyProtection="1">
      <protection hidden="1"/>
    </xf>
    <xf numFmtId="3" fontId="4" fillId="0" borderId="5" xfId="1" applyNumberFormat="1" applyFont="1" applyBorder="1" applyProtection="1">
      <protection hidden="1"/>
    </xf>
    <xf numFmtId="3" fontId="4" fillId="0" borderId="13" xfId="1" applyNumberFormat="1" applyFont="1" applyBorder="1" applyProtection="1">
      <protection hidden="1"/>
    </xf>
    <xf numFmtId="3" fontId="4" fillId="0" borderId="6" xfId="1" applyNumberFormat="1" applyFont="1" applyBorder="1" applyProtection="1">
      <protection hidden="1"/>
    </xf>
    <xf numFmtId="0" fontId="4" fillId="0" borderId="5" xfId="1" applyFont="1" applyBorder="1" applyProtection="1">
      <protection hidden="1"/>
    </xf>
    <xf numFmtId="0" fontId="4" fillId="0" borderId="13" xfId="1" applyFont="1" applyBorder="1" applyProtection="1">
      <protection hidden="1"/>
    </xf>
    <xf numFmtId="0" fontId="4" fillId="0" borderId="6" xfId="1" applyFont="1" applyBorder="1" applyProtection="1">
      <protection hidden="1"/>
    </xf>
    <xf numFmtId="0" fontId="4" fillId="0" borderId="0" xfId="1" applyFont="1" applyBorder="1" applyProtection="1">
      <protection hidden="1"/>
    </xf>
    <xf numFmtId="0" fontId="3" fillId="0" borderId="4" xfId="1" applyFont="1" applyBorder="1" applyProtection="1">
      <protection hidden="1"/>
    </xf>
    <xf numFmtId="3" fontId="3" fillId="0" borderId="0" xfId="1" applyNumberFormat="1" applyFont="1" applyBorder="1" applyProtection="1">
      <protection hidden="1"/>
    </xf>
    <xf numFmtId="3" fontId="3" fillId="0" borderId="4" xfId="1" applyNumberFormat="1" applyFont="1" applyBorder="1" applyAlignment="1" applyProtection="1">
      <alignment horizontal="center" wrapText="1"/>
      <protection hidden="1"/>
    </xf>
    <xf numFmtId="0" fontId="3" fillId="0" borderId="4" xfId="1" applyFont="1" applyBorder="1" applyAlignment="1" applyProtection="1">
      <alignment horizontal="center" wrapText="1"/>
      <protection hidden="1"/>
    </xf>
    <xf numFmtId="3" fontId="4" fillId="0" borderId="0" xfId="1" applyNumberFormat="1" applyFont="1" applyBorder="1" applyProtection="1">
      <protection hidden="1"/>
    </xf>
    <xf numFmtId="3" fontId="3" fillId="0" borderId="14" xfId="1" applyNumberFormat="1" applyFont="1" applyBorder="1" applyProtection="1">
      <protection hidden="1"/>
    </xf>
    <xf numFmtId="3" fontId="3" fillId="0" borderId="13" xfId="1" applyNumberFormat="1" applyFont="1" applyBorder="1" applyProtection="1">
      <protection hidden="1"/>
    </xf>
    <xf numFmtId="0" fontId="4" fillId="0" borderId="10" xfId="1" applyFont="1" applyBorder="1" applyProtection="1">
      <protection hidden="1"/>
    </xf>
    <xf numFmtId="9" fontId="4" fillId="0" borderId="0" xfId="1" applyNumberFormat="1" applyFont="1" applyBorder="1" applyProtection="1">
      <protection hidden="1"/>
    </xf>
    <xf numFmtId="0" fontId="4" fillId="0" borderId="0" xfId="1" applyFont="1" applyBorder="1" applyAlignment="1" applyProtection="1">
      <alignment horizontal="right"/>
      <protection hidden="1"/>
    </xf>
    <xf numFmtId="0" fontId="3" fillId="0" borderId="10" xfId="1" applyFont="1" applyBorder="1" applyProtection="1">
      <protection hidden="1"/>
    </xf>
    <xf numFmtId="0" fontId="3" fillId="0" borderId="0" xfId="1" applyFont="1" applyBorder="1" applyProtection="1">
      <protection hidden="1"/>
    </xf>
    <xf numFmtId="10" fontId="4" fillId="2" borderId="0" xfId="1" applyNumberFormat="1" applyFont="1" applyFill="1" applyBorder="1" applyProtection="1">
      <protection hidden="1"/>
    </xf>
    <xf numFmtId="0" fontId="4" fillId="0" borderId="12" xfId="1" applyFont="1" applyBorder="1" applyProtection="1">
      <protection hidden="1"/>
    </xf>
    <xf numFmtId="0" fontId="4" fillId="0" borderId="2" xfId="1" applyFont="1" applyBorder="1" applyProtection="1">
      <protection hidden="1"/>
    </xf>
    <xf numFmtId="3" fontId="4" fillId="0" borderId="8" xfId="1" applyNumberFormat="1" applyFont="1" applyBorder="1" applyProtection="1">
      <protection hidden="1"/>
    </xf>
    <xf numFmtId="0" fontId="4" fillId="0" borderId="15" xfId="1" applyFont="1" applyBorder="1" applyProtection="1">
      <protection hidden="1"/>
    </xf>
    <xf numFmtId="3" fontId="3" fillId="0" borderId="15" xfId="1" applyNumberFormat="1" applyFont="1" applyBorder="1" applyProtection="1">
      <protection hidden="1"/>
    </xf>
    <xf numFmtId="3" fontId="4" fillId="0" borderId="15" xfId="1" applyNumberFormat="1" applyFont="1" applyBorder="1" applyProtection="1">
      <protection hidden="1"/>
    </xf>
    <xf numFmtId="9" fontId="4" fillId="4" borderId="0" xfId="1" applyNumberFormat="1" applyFont="1" applyFill="1" applyBorder="1" applyProtection="1">
      <protection hidden="1"/>
    </xf>
    <xf numFmtId="3" fontId="4" fillId="2" borderId="13" xfId="1" applyNumberFormat="1" applyFont="1" applyFill="1" applyBorder="1" applyProtection="1">
      <protection locked="0"/>
    </xf>
    <xf numFmtId="3" fontId="4" fillId="2" borderId="13" xfId="1" applyNumberFormat="1" applyFont="1" applyFill="1" applyBorder="1" applyProtection="1">
      <protection hidden="1"/>
    </xf>
    <xf numFmtId="3" fontId="4" fillId="0" borderId="6" xfId="1" applyNumberFormat="1" applyFont="1" applyBorder="1" applyAlignment="1" applyProtection="1">
      <alignment horizontal="right"/>
      <protection hidden="1"/>
    </xf>
    <xf numFmtId="3" fontId="3" fillId="0" borderId="14" xfId="1" applyNumberFormat="1" applyFont="1" applyBorder="1" applyAlignment="1" applyProtection="1">
      <alignment horizontal="right"/>
      <protection hidden="1"/>
    </xf>
    <xf numFmtId="0" fontId="16" fillId="2" borderId="0" xfId="3" applyFont="1" applyFill="1" applyAlignment="1" applyProtection="1">
      <protection hidden="1"/>
    </xf>
    <xf numFmtId="164" fontId="4" fillId="0" borderId="0" xfId="1" applyNumberFormat="1" applyFont="1" applyAlignment="1" applyProtection="1">
      <alignment horizontal="right"/>
      <protection hidden="1"/>
    </xf>
    <xf numFmtId="0" fontId="11" fillId="3" borderId="2" xfId="0" applyFont="1" applyFill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horizontal="left"/>
      <protection hidden="1"/>
    </xf>
    <xf numFmtId="0" fontId="4" fillId="0" borderId="0" xfId="1" applyFont="1" applyBorder="1" applyAlignment="1" applyProtection="1">
      <alignment horizontal="left"/>
      <protection hidden="1"/>
    </xf>
  </cellXfs>
  <cellStyles count="4">
    <cellStyle name="Lien hypertexte" xfId="3" builtinId="8"/>
    <cellStyle name="Normal" xfId="0" builtinId="0"/>
    <cellStyle name="Normal 2" xfId="1" xr:uid="{00000000-0005-0000-0000-000002000000}"/>
    <cellStyle name="Pourcentage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Lines="6" dropStyle="combo" dx="26" fmlaLink="Données!$B$4" fmlaRange="Données!$B$5:$B$8" sel="4" val="0"/>
</file>

<file path=xl/ctrlProps/ctrlProp2.xml><?xml version="1.0" encoding="utf-8"?>
<formControlPr xmlns="http://schemas.microsoft.com/office/spreadsheetml/2009/9/main" objectType="Drop" dropLines="4" dropStyle="combo" dx="26" fmlaLink="Données!$B$23" fmlaRange="Données!$B$24:$B$28" sel="1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13</xdr:row>
          <xdr:rowOff>0</xdr:rowOff>
        </xdr:from>
        <xdr:to>
          <xdr:col>9</xdr:col>
          <xdr:colOff>228600</xdr:colOff>
          <xdr:row>14</xdr:row>
          <xdr:rowOff>38100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14</xdr:row>
          <xdr:rowOff>104775</xdr:rowOff>
        </xdr:from>
        <xdr:to>
          <xdr:col>9</xdr:col>
          <xdr:colOff>219075</xdr:colOff>
          <xdr:row>16</xdr:row>
          <xdr:rowOff>19050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xdr:twoCellAnchor editAs="oneCell">
    <xdr:from>
      <xdr:col>0</xdr:col>
      <xdr:colOff>41563</xdr:colOff>
      <xdr:row>0</xdr:row>
      <xdr:rowOff>76199</xdr:rowOff>
    </xdr:from>
    <xdr:to>
      <xdr:col>3</xdr:col>
      <xdr:colOff>768928</xdr:colOff>
      <xdr:row>0</xdr:row>
      <xdr:rowOff>782782</xdr:rowOff>
    </xdr:to>
    <xdr:pic>
      <xdr:nvPicPr>
        <xdr:cNvPr id="7" name="Image 6" descr="Entêt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5" t="23313" b="35973"/>
        <a:stretch/>
      </xdr:blipFill>
      <xdr:spPr bwMode="auto">
        <a:xfrm>
          <a:off x="41563" y="76199"/>
          <a:ext cx="5770420" cy="7065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stv.admin.ch/dam/estv/fr/dokumente/dbst/rundschreiben/dbst-rs-2-195-dv-2022-fr.pdf.download.pdf/dbst-rs-2-195-dv-2022-fr.pdf" TargetMode="External"/><Relationship Id="rId13" Type="http://schemas.openxmlformats.org/officeDocument/2006/relationships/ctrlProp" Target="../ctrlProps/ctrlProp1.xml"/><Relationship Id="rId3" Type="http://schemas.openxmlformats.org/officeDocument/2006/relationships/hyperlink" Target="https://www.estv.admin.ch/dam/estv/fr/dokumente/dbst/kreisschreiben/dbst-ks-2024-006a-dvs-fr.pdf.download.pdf/dbst-ks-2024-006a-dvs-fr.pdf" TargetMode="External"/><Relationship Id="rId7" Type="http://schemas.openxmlformats.org/officeDocument/2006/relationships/hyperlink" Target="https://www.estv.admin.ch/dam/estv/fr/dokumente/dbst/rundschreiben/dbst-rs-2-203-dv-2023-fr.pdf.download.pdf/dbst-rs-2-203-dv-2023-fr.pdf" TargetMode="External"/><Relationship Id="rId12" Type="http://schemas.openxmlformats.org/officeDocument/2006/relationships/vmlDrawing" Target="../drawings/vmlDrawing1.vml"/><Relationship Id="rId2" Type="http://schemas.openxmlformats.org/officeDocument/2006/relationships/hyperlink" Target="https://www.estv.admin.ch/dam/estv/fr/dokumente/dbst/rundschreiben/dbst-rs-2-207-dv-2024-fr.pdf.download.pdf/dbst-rs-2-207-dv-2024-fr.pdf" TargetMode="External"/><Relationship Id="rId1" Type="http://schemas.openxmlformats.org/officeDocument/2006/relationships/hyperlink" Target="https://www.estv.admin.ch/dam/estv/fr/dokumente/dbst/rundschreiben/dbst-rs-2-203-dv-2023-fr.pdf.download.pdf/dbst-rs-2-203-dv-2023-fr.pdf" TargetMode="External"/><Relationship Id="rId6" Type="http://schemas.openxmlformats.org/officeDocument/2006/relationships/hyperlink" Target="https://www.estv.admin.ch/dam/estv/fr/dokumente/dbst/rundschreiben/dbst-rs-2-207-dv-2024-fr.pdf.download.pdf/dbst-rs-2-207-dv-2024-fr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s://www.estv.admin.ch/dam/estv/fr/dokumente/bundessteuer/kreisschreiben/2000/W97-006.pdf.download.pdf/w97-006f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estv.admin.ch/dam/estv/fr/dokumente/dbst/rundschreiben/dbst-rs-2-195-dv-2022-fr.pdf.download.pdf/dbst-rs-2-195-dv-2022-fr.pdf" TargetMode="External"/><Relationship Id="rId9" Type="http://schemas.openxmlformats.org/officeDocument/2006/relationships/hyperlink" Target="http://www.estv.admin.ch/dam/estv/fr/dokumente/dbst/rundschreiben/dbst-rs-2-213-dv-2025-fr.pdf.download.pdf/dbst-rs-2-213-dv-2025-fr.pdf" TargetMode="External"/><Relationship Id="rId14" Type="http://schemas.openxmlformats.org/officeDocument/2006/relationships/ctrlProp" Target="../ctrlProps/ctrlProp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J68"/>
  <sheetViews>
    <sheetView showGridLines="0" tabSelected="1" zoomScale="115" zoomScaleNormal="115" workbookViewId="0">
      <selection activeCell="B4" sqref="B4:D4"/>
    </sheetView>
  </sheetViews>
  <sheetFormatPr baseColWidth="10" defaultColWidth="10.140625" defaultRowHeight="12" x14ac:dyDescent="0.2"/>
  <cols>
    <col min="1" max="1" width="49.140625" style="3" customWidth="1"/>
    <col min="2" max="2" width="12.28515625" style="8" customWidth="1"/>
    <col min="3" max="3" width="12.28515625" style="3" customWidth="1"/>
    <col min="4" max="4" width="12.28515625" style="8" customWidth="1"/>
    <col min="5" max="5" width="0.85546875" style="3" customWidth="1"/>
    <col min="6" max="6" width="16.28515625" style="3" customWidth="1"/>
    <col min="7" max="9" width="10.140625" style="3"/>
    <col min="10" max="10" width="7.140625" style="3" customWidth="1"/>
    <col min="11" max="16384" width="10.140625" style="3"/>
  </cols>
  <sheetData>
    <row r="1" spans="1:10" ht="92.45" customHeight="1" x14ac:dyDescent="0.2"/>
    <row r="2" spans="1:10" ht="3" hidden="1" customHeight="1" x14ac:dyDescent="0.2"/>
    <row r="3" spans="1:10" ht="8.4499999999999993" customHeight="1" x14ac:dyDescent="0.2"/>
    <row r="4" spans="1:10" ht="15" x14ac:dyDescent="0.2">
      <c r="A4" s="19" t="s">
        <v>38</v>
      </c>
      <c r="B4" s="79"/>
      <c r="C4" s="79"/>
      <c r="D4" s="79"/>
    </row>
    <row r="5" spans="1:10" ht="7.15" customHeight="1" x14ac:dyDescent="0.25">
      <c r="A5" s="1"/>
      <c r="B5" s="18"/>
      <c r="C5" s="17"/>
      <c r="D5" s="18"/>
    </row>
    <row r="6" spans="1:10" ht="15" x14ac:dyDescent="0.25">
      <c r="A6" s="20" t="s">
        <v>39</v>
      </c>
      <c r="B6" s="79"/>
      <c r="C6" s="79"/>
      <c r="D6" s="79"/>
    </row>
    <row r="9" spans="1:10" ht="15.75" x14ac:dyDescent="0.25">
      <c r="A9" s="1" t="s">
        <v>47</v>
      </c>
      <c r="B9" s="2"/>
      <c r="C9" s="2"/>
      <c r="D9" s="23">
        <f>Données!C43</f>
        <v>2025</v>
      </c>
    </row>
    <row r="10" spans="1:10" ht="15.75" customHeight="1" thickBot="1" x14ac:dyDescent="0.25">
      <c r="A10" s="4" t="s">
        <v>41</v>
      </c>
      <c r="B10" s="5"/>
      <c r="C10" s="4"/>
      <c r="D10" s="24"/>
    </row>
    <row r="11" spans="1:10" ht="7.15" customHeight="1" x14ac:dyDescent="0.2">
      <c r="A11" s="69"/>
      <c r="B11" s="70"/>
      <c r="C11" s="69"/>
      <c r="D11" s="71"/>
    </row>
    <row r="12" spans="1:10" s="6" customFormat="1" ht="32.450000000000003" customHeight="1" x14ac:dyDescent="0.2">
      <c r="A12" s="53" t="s">
        <v>0</v>
      </c>
      <c r="B12" s="55" t="s">
        <v>61</v>
      </c>
      <c r="C12" s="56" t="s">
        <v>45</v>
      </c>
      <c r="D12" s="55" t="s">
        <v>46</v>
      </c>
    </row>
    <row r="13" spans="1:10" x14ac:dyDescent="0.2">
      <c r="A13" s="49" t="s">
        <v>1</v>
      </c>
      <c r="B13" s="40">
        <v>100000</v>
      </c>
      <c r="C13" s="43">
        <v>1</v>
      </c>
      <c r="D13" s="46">
        <f>B13*C13</f>
        <v>100000</v>
      </c>
      <c r="E13" s="25"/>
      <c r="F13" s="26"/>
      <c r="G13" s="27"/>
      <c r="H13" s="27"/>
      <c r="I13" s="27"/>
      <c r="J13" s="28"/>
    </row>
    <row r="14" spans="1:10" x14ac:dyDescent="0.2">
      <c r="A14" s="50" t="s">
        <v>42</v>
      </c>
      <c r="B14" s="41">
        <v>0</v>
      </c>
      <c r="C14" s="44">
        <v>0.85</v>
      </c>
      <c r="D14" s="47">
        <f>B14*C14</f>
        <v>0</v>
      </c>
      <c r="E14" s="25"/>
      <c r="F14" s="29" t="s">
        <v>2</v>
      </c>
      <c r="G14" s="30"/>
      <c r="H14" s="30"/>
      <c r="I14" s="30"/>
      <c r="J14" s="31"/>
    </row>
    <row r="15" spans="1:10" x14ac:dyDescent="0.2">
      <c r="A15" s="50" t="s">
        <v>3</v>
      </c>
      <c r="B15" s="41">
        <v>0</v>
      </c>
      <c r="C15" s="44">
        <v>0.85</v>
      </c>
      <c r="D15" s="47">
        <f t="shared" ref="D15:D29" si="0">B15*C15</f>
        <v>0</v>
      </c>
      <c r="E15" s="25"/>
      <c r="F15" s="29"/>
      <c r="G15" s="30"/>
      <c r="H15" s="30"/>
      <c r="I15" s="30"/>
      <c r="J15" s="31"/>
    </row>
    <row r="16" spans="1:10" x14ac:dyDescent="0.2">
      <c r="A16" s="50" t="s">
        <v>43</v>
      </c>
      <c r="B16" s="41">
        <v>0</v>
      </c>
      <c r="C16" s="44">
        <v>0.85</v>
      </c>
      <c r="D16" s="47">
        <f t="shared" si="0"/>
        <v>0</v>
      </c>
      <c r="E16" s="25"/>
      <c r="F16" s="29" t="s">
        <v>48</v>
      </c>
      <c r="G16" s="30"/>
      <c r="H16" s="30"/>
      <c r="I16" s="30"/>
      <c r="J16" s="31"/>
    </row>
    <row r="17" spans="1:10" x14ac:dyDescent="0.2">
      <c r="A17" s="50" t="s">
        <v>4</v>
      </c>
      <c r="B17" s="41">
        <v>0</v>
      </c>
      <c r="C17" s="44">
        <v>0.85</v>
      </c>
      <c r="D17" s="47">
        <f t="shared" si="0"/>
        <v>0</v>
      </c>
      <c r="E17" s="25"/>
      <c r="F17" s="29"/>
      <c r="G17" s="30"/>
      <c r="H17" s="30"/>
      <c r="I17" s="30"/>
      <c r="J17" s="31"/>
    </row>
    <row r="18" spans="1:10" x14ac:dyDescent="0.2">
      <c r="A18" s="50" t="s">
        <v>5</v>
      </c>
      <c r="B18" s="41">
        <v>0</v>
      </c>
      <c r="C18" s="44">
        <v>0.9</v>
      </c>
      <c r="D18" s="47">
        <f t="shared" si="0"/>
        <v>0</v>
      </c>
      <c r="E18" s="25"/>
      <c r="F18" s="29" t="s">
        <v>50</v>
      </c>
      <c r="G18" s="30"/>
      <c r="H18" s="35">
        <v>0</v>
      </c>
      <c r="I18" s="30"/>
      <c r="J18" s="31"/>
    </row>
    <row r="19" spans="1:10" x14ac:dyDescent="0.2">
      <c r="A19" s="50" t="s">
        <v>6</v>
      </c>
      <c r="B19" s="41">
        <v>0</v>
      </c>
      <c r="C19" s="44">
        <v>0.8</v>
      </c>
      <c r="D19" s="47">
        <f t="shared" si="0"/>
        <v>0</v>
      </c>
      <c r="E19" s="25"/>
      <c r="F19" s="29"/>
      <c r="G19" s="30"/>
      <c r="H19" s="72"/>
      <c r="I19" s="30"/>
      <c r="J19" s="31"/>
    </row>
    <row r="20" spans="1:10" x14ac:dyDescent="0.2">
      <c r="A20" s="50" t="s">
        <v>7</v>
      </c>
      <c r="B20" s="41">
        <v>0</v>
      </c>
      <c r="C20" s="44">
        <v>0.6</v>
      </c>
      <c r="D20" s="47">
        <f t="shared" si="0"/>
        <v>0</v>
      </c>
      <c r="E20" s="25"/>
      <c r="F20" s="29" t="s">
        <v>51</v>
      </c>
      <c r="G20" s="30"/>
      <c r="H20" s="35">
        <v>0</v>
      </c>
      <c r="I20" s="30"/>
      <c r="J20" s="31"/>
    </row>
    <row r="21" spans="1:10" x14ac:dyDescent="0.2">
      <c r="A21" s="50" t="s">
        <v>8</v>
      </c>
      <c r="B21" s="41">
        <v>0</v>
      </c>
      <c r="C21" s="44">
        <v>0.5</v>
      </c>
      <c r="D21" s="47">
        <f t="shared" si="0"/>
        <v>0</v>
      </c>
      <c r="E21" s="25"/>
      <c r="F21" s="32"/>
      <c r="G21" s="33"/>
      <c r="H21" s="33"/>
      <c r="I21" s="33"/>
      <c r="J21" s="34"/>
    </row>
    <row r="22" spans="1:10" x14ac:dyDescent="0.2">
      <c r="A22" s="50" t="s">
        <v>9</v>
      </c>
      <c r="B22" s="41">
        <v>0</v>
      </c>
      <c r="C22" s="44">
        <v>0.7</v>
      </c>
      <c r="D22" s="47">
        <f t="shared" si="0"/>
        <v>0</v>
      </c>
      <c r="F22" s="9"/>
      <c r="G22" s="9"/>
      <c r="H22" s="9"/>
    </row>
    <row r="23" spans="1:10" x14ac:dyDescent="0.2">
      <c r="A23" s="50" t="s">
        <v>10</v>
      </c>
      <c r="B23" s="41">
        <v>0</v>
      </c>
      <c r="C23" s="44">
        <v>0.85</v>
      </c>
      <c r="D23" s="47">
        <f t="shared" si="0"/>
        <v>0</v>
      </c>
      <c r="F23" s="6" t="s">
        <v>59</v>
      </c>
      <c r="G23" s="9"/>
      <c r="H23" s="9"/>
    </row>
    <row r="24" spans="1:10" x14ac:dyDescent="0.2">
      <c r="A24" s="50" t="s">
        <v>11</v>
      </c>
      <c r="B24" s="41">
        <v>0</v>
      </c>
      <c r="C24" s="44">
        <v>0.5</v>
      </c>
      <c r="D24" s="47">
        <f t="shared" si="0"/>
        <v>0</v>
      </c>
      <c r="F24" s="77" t="s">
        <v>68</v>
      </c>
      <c r="G24" s="36"/>
      <c r="H24" s="36"/>
      <c r="I24" s="36"/>
    </row>
    <row r="25" spans="1:10" x14ac:dyDescent="0.2">
      <c r="A25" s="50" t="s">
        <v>12</v>
      </c>
      <c r="B25" s="41">
        <v>0</v>
      </c>
      <c r="C25" s="44">
        <v>0.7</v>
      </c>
      <c r="D25" s="47">
        <f t="shared" si="0"/>
        <v>0</v>
      </c>
      <c r="F25" s="38" t="s">
        <v>69</v>
      </c>
      <c r="G25" s="37"/>
      <c r="H25" s="37"/>
    </row>
    <row r="26" spans="1:10" x14ac:dyDescent="0.2">
      <c r="A26" s="50" t="s">
        <v>13</v>
      </c>
      <c r="B26" s="41">
        <v>0</v>
      </c>
      <c r="C26" s="44">
        <v>0.7</v>
      </c>
      <c r="D26" s="47">
        <f t="shared" si="0"/>
        <v>0</v>
      </c>
      <c r="F26" s="38" t="s">
        <v>52</v>
      </c>
      <c r="G26" s="37"/>
      <c r="H26" s="37"/>
    </row>
    <row r="27" spans="1:10" x14ac:dyDescent="0.2">
      <c r="A27" s="50" t="s">
        <v>14</v>
      </c>
      <c r="B27" s="41">
        <v>0</v>
      </c>
      <c r="C27" s="44">
        <v>0.8</v>
      </c>
      <c r="D27" s="47">
        <f t="shared" si="0"/>
        <v>0</v>
      </c>
      <c r="F27" s="38" t="s">
        <v>53</v>
      </c>
      <c r="G27" s="37"/>
      <c r="H27" s="37"/>
    </row>
    <row r="28" spans="1:10" x14ac:dyDescent="0.2">
      <c r="A28" s="50" t="s">
        <v>44</v>
      </c>
      <c r="B28" s="41">
        <v>0</v>
      </c>
      <c r="C28" s="44">
        <v>0</v>
      </c>
      <c r="D28" s="47">
        <f t="shared" si="0"/>
        <v>0</v>
      </c>
      <c r="E28" s="21"/>
      <c r="F28" s="38" t="s">
        <v>54</v>
      </c>
      <c r="G28" s="39"/>
      <c r="H28" s="39"/>
    </row>
    <row r="29" spans="1:10" x14ac:dyDescent="0.2">
      <c r="A29" s="51" t="s">
        <v>15</v>
      </c>
      <c r="B29" s="42">
        <v>0</v>
      </c>
      <c r="C29" s="45">
        <v>0.7</v>
      </c>
      <c r="D29" s="48">
        <f t="shared" si="0"/>
        <v>0</v>
      </c>
      <c r="E29" s="21"/>
    </row>
    <row r="30" spans="1:10" x14ac:dyDescent="0.2">
      <c r="A30" s="60" t="s">
        <v>16</v>
      </c>
      <c r="B30" s="57">
        <f>SUM(B13:B29)</f>
        <v>100000</v>
      </c>
      <c r="C30" s="61"/>
      <c r="D30" s="46"/>
    </row>
    <row r="31" spans="1:10" x14ac:dyDescent="0.2">
      <c r="A31" s="60" t="s">
        <v>17</v>
      </c>
      <c r="B31" s="57"/>
      <c r="C31" s="52"/>
      <c r="D31" s="47">
        <f>SUM(D13:D29)</f>
        <v>100000</v>
      </c>
    </row>
    <row r="32" spans="1:10" x14ac:dyDescent="0.2">
      <c r="A32" s="60" t="s">
        <v>65</v>
      </c>
      <c r="B32" s="57"/>
      <c r="C32" s="62" t="s">
        <v>18</v>
      </c>
      <c r="D32" s="42"/>
    </row>
    <row r="33" spans="1:8" x14ac:dyDescent="0.2">
      <c r="A33" s="60" t="s">
        <v>66</v>
      </c>
      <c r="B33" s="57"/>
      <c r="C33" s="62"/>
      <c r="D33" s="74">
        <f>D31-D32</f>
        <v>100000</v>
      </c>
    </row>
    <row r="34" spans="1:8" x14ac:dyDescent="0.2">
      <c r="A34" s="60"/>
      <c r="B34" s="57"/>
      <c r="C34" s="62"/>
      <c r="D34" s="74"/>
    </row>
    <row r="35" spans="1:8" x14ac:dyDescent="0.2">
      <c r="A35" s="60" t="s">
        <v>67</v>
      </c>
      <c r="B35" s="57"/>
      <c r="C35" s="62"/>
      <c r="D35" s="41"/>
    </row>
    <row r="36" spans="1:8" x14ac:dyDescent="0.2">
      <c r="A36" s="60"/>
      <c r="B36" s="57"/>
      <c r="C36" s="62"/>
      <c r="D36" s="73"/>
    </row>
    <row r="37" spans="1:8" s="6" customFormat="1" ht="12.75" thickBot="1" x14ac:dyDescent="0.25">
      <c r="A37" s="63" t="s">
        <v>62</v>
      </c>
      <c r="B37" s="54"/>
      <c r="C37" s="64"/>
      <c r="D37" s="76" t="str">
        <f>IF(D33&lt;0,IF(-D33&gt;D35,-D35,D33),"0")</f>
        <v>0</v>
      </c>
      <c r="E37" s="2"/>
    </row>
    <row r="38" spans="1:8" s="6" customFormat="1" ht="12.75" thickTop="1" x14ac:dyDescent="0.2">
      <c r="A38" s="63"/>
      <c r="B38" s="54"/>
      <c r="C38" s="64"/>
      <c r="D38" s="59"/>
      <c r="E38" s="2"/>
    </row>
    <row r="39" spans="1:8" x14ac:dyDescent="0.2">
      <c r="A39" s="60"/>
      <c r="B39" s="57"/>
      <c r="C39" s="52"/>
      <c r="D39" s="47"/>
      <c r="E39" s="8"/>
    </row>
    <row r="40" spans="1:8" x14ac:dyDescent="0.2">
      <c r="A40" s="60"/>
      <c r="B40" s="57"/>
      <c r="C40" s="52"/>
      <c r="D40" s="47"/>
      <c r="E40" s="8"/>
    </row>
    <row r="41" spans="1:8" x14ac:dyDescent="0.2">
      <c r="A41" s="60" t="s">
        <v>67</v>
      </c>
      <c r="B41" s="57"/>
      <c r="C41" s="52"/>
      <c r="D41" s="47">
        <f>D35</f>
        <v>0</v>
      </c>
      <c r="E41" s="8"/>
    </row>
    <row r="42" spans="1:8" x14ac:dyDescent="0.2">
      <c r="A42" s="60" t="s">
        <v>19</v>
      </c>
      <c r="B42" s="57"/>
      <c r="C42" s="52"/>
      <c r="D42" s="75">
        <f>D37*-1</f>
        <v>0</v>
      </c>
      <c r="E42" s="8"/>
    </row>
    <row r="43" spans="1:8" x14ac:dyDescent="0.2">
      <c r="A43" s="60" t="s">
        <v>20</v>
      </c>
      <c r="B43" s="57"/>
      <c r="C43" s="52"/>
      <c r="D43" s="47">
        <f>D41-D42</f>
        <v>0</v>
      </c>
      <c r="E43" s="8"/>
    </row>
    <row r="44" spans="1:8" x14ac:dyDescent="0.2">
      <c r="A44" s="60"/>
      <c r="B44" s="57"/>
      <c r="C44" s="52"/>
      <c r="D44" s="47"/>
      <c r="E44" s="8"/>
    </row>
    <row r="45" spans="1:8" x14ac:dyDescent="0.2">
      <c r="A45" s="80" t="s">
        <v>21</v>
      </c>
      <c r="B45" s="81"/>
      <c r="C45" s="52"/>
      <c r="D45" s="41"/>
      <c r="E45" s="8"/>
      <c r="H45" s="7"/>
    </row>
    <row r="46" spans="1:8" x14ac:dyDescent="0.2">
      <c r="A46" s="60" t="s">
        <v>64</v>
      </c>
      <c r="B46" s="65">
        <f>Données!C45</f>
        <v>3.5000000000000003E-2</v>
      </c>
      <c r="C46" s="57">
        <f>IF(D43&lt;1000000,D43,1000000)</f>
        <v>0</v>
      </c>
      <c r="D46" s="47">
        <f>MROUND(C46*B46,1)</f>
        <v>0</v>
      </c>
      <c r="E46" s="8"/>
    </row>
    <row r="47" spans="1:8" x14ac:dyDescent="0.2">
      <c r="A47" s="60" t="s">
        <v>60</v>
      </c>
      <c r="B47" s="65">
        <f>Données!C46</f>
        <v>1.7500000000000002E-2</v>
      </c>
      <c r="C47" s="57">
        <f>D43-C46</f>
        <v>0</v>
      </c>
      <c r="D47" s="47">
        <f>MROUND(C47*B47,1)</f>
        <v>0</v>
      </c>
      <c r="E47" s="8"/>
    </row>
    <row r="48" spans="1:8" ht="12.75" thickBot="1" x14ac:dyDescent="0.25">
      <c r="A48" s="63" t="s">
        <v>63</v>
      </c>
      <c r="B48" s="57"/>
      <c r="C48" s="52"/>
      <c r="D48" s="58">
        <f>IF((D45-D47-D46)&lt;0,0,(D45-D47-D46))</f>
        <v>0</v>
      </c>
    </row>
    <row r="49" spans="1:4" ht="12.75" thickTop="1" x14ac:dyDescent="0.2">
      <c r="A49" s="66"/>
      <c r="B49" s="10"/>
      <c r="C49" s="67"/>
      <c r="D49" s="68"/>
    </row>
    <row r="50" spans="1:4" ht="16.149999999999999" customHeight="1" x14ac:dyDescent="0.2">
      <c r="A50" s="11"/>
    </row>
    <row r="51" spans="1:4" x14ac:dyDescent="0.2">
      <c r="A51" s="16" t="s">
        <v>40</v>
      </c>
    </row>
    <row r="53" spans="1:4" hidden="1" x14ac:dyDescent="0.2"/>
    <row r="54" spans="1:4" ht="16.149999999999999" customHeight="1" x14ac:dyDescent="0.2">
      <c r="B54" s="78">
        <f ca="1">TODAY()</f>
        <v>46003</v>
      </c>
      <c r="C54" s="78"/>
      <c r="D54" s="78"/>
    </row>
    <row r="57" spans="1:4" x14ac:dyDescent="0.2">
      <c r="A57" s="11"/>
    </row>
    <row r="58" spans="1:4" x14ac:dyDescent="0.2">
      <c r="A58" s="11"/>
    </row>
    <row r="59" spans="1:4" x14ac:dyDescent="0.2">
      <c r="A59" s="11"/>
    </row>
    <row r="60" spans="1:4" x14ac:dyDescent="0.2">
      <c r="A60" s="11"/>
    </row>
    <row r="61" spans="1:4" x14ac:dyDescent="0.2">
      <c r="B61" s="2"/>
      <c r="C61" s="6"/>
      <c r="D61" s="2"/>
    </row>
    <row r="62" spans="1:4" x14ac:dyDescent="0.2">
      <c r="B62" s="2"/>
      <c r="C62" s="6"/>
      <c r="D62" s="2"/>
    </row>
    <row r="63" spans="1:4" x14ac:dyDescent="0.2">
      <c r="B63" s="2"/>
      <c r="C63" s="6"/>
      <c r="D63" s="2"/>
    </row>
    <row r="68" spans="1:1" x14ac:dyDescent="0.2">
      <c r="A68" s="11"/>
    </row>
  </sheetData>
  <sheetProtection algorithmName="SHA-512" hashValue="H5ENmBR1RnjhkzmRx/OxtpvF1cUlNXGZK6RGi+yt/7lIsqXiQ112hl8P8gVLhJt5l6Umuxn+3fe6csuWMdKH7A==" saltValue="Wr4Rhhi3CN/iuxCsQ+FAHQ==" spinCount="100000" sheet="1" objects="1" scenarios="1"/>
  <mergeCells count="4">
    <mergeCell ref="B54:D54"/>
    <mergeCell ref="B4:D4"/>
    <mergeCell ref="B6:D6"/>
    <mergeCell ref="A45:B45"/>
  </mergeCells>
  <hyperlinks>
    <hyperlink ref="F27" r:id="rId1" display="Lettre-circulaire AFC du 23 février 2016 - Taux d'intérêts 2016" xr:uid="{00000000-0004-0000-0000-000000000000}"/>
    <hyperlink ref="F26" r:id="rId2" display="Lettre circulaire AFC du 12 février 2015 - Taux d'intérêts 2015" xr:uid="{00000000-0004-0000-0000-000001000000}"/>
    <hyperlink ref="F24" r:id="rId3" display="Circulaire AFC 6/97 du 6 juin 1997 - Capital propre dissimulé" xr:uid="{00000000-0004-0000-0000-000002000000}"/>
    <hyperlink ref="F28" r:id="rId4" display="Lettre-circulaire AFC du 13 février 2017 - Taux d'intérêts 2017" xr:uid="{00000000-0004-0000-0000-000003000000}"/>
    <hyperlink ref="F24:I24" r:id="rId5" display="Circulaire AFC 6/97 du 6 juin 1997 - Capital propre dissimulé" xr:uid="{00000000-0004-0000-0000-000004000000}"/>
    <hyperlink ref="F26:H26" r:id="rId6" display="Lettre circulaire AFC - Taux d'intérêts 2024" xr:uid="{00000000-0004-0000-0000-000005000000}"/>
    <hyperlink ref="F27:H27" r:id="rId7" display="Lettre-circulaire AFC - Taux d'intérêts 2023" xr:uid="{00000000-0004-0000-0000-000006000000}"/>
    <hyperlink ref="F28:H28" r:id="rId8" display="Lettre-circulaire AFC - Taux d'intérêts 2022" xr:uid="{00000000-0004-0000-0000-000007000000}"/>
    <hyperlink ref="F25:H25" r:id="rId9" display="Lettre-circulaire AFC - Taux d'intérêts 2025" xr:uid="{3CF68CEF-B2D2-4D13-8747-7518A9FEDA55}"/>
  </hyperlinks>
  <printOptions horizontalCentered="1" gridLinesSet="0"/>
  <pageMargins left="0.39370078740157483" right="0.31496062992125984" top="0.98425196850393704" bottom="0.39370078740157483" header="0.51181102362204722" footer="0.15748031496062992"/>
  <pageSetup paperSize="9" orientation="portrait" r:id="rId10"/>
  <headerFooter alignWithMargins="0"/>
  <drawing r:id="rId11"/>
  <legacyDrawing r:id="rId1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13" name="Drop Down 3">
              <controlPr defaultSize="0" print="0" autoLine="0" autoPict="0">
                <anchor moveWithCells="1">
                  <from>
                    <xdr:col>7</xdr:col>
                    <xdr:colOff>9525</xdr:colOff>
                    <xdr:row>13</xdr:row>
                    <xdr:rowOff>0</xdr:rowOff>
                  </from>
                  <to>
                    <xdr:col>9</xdr:col>
                    <xdr:colOff>228600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14" name="Drop Down 4">
              <controlPr defaultSize="0" print="0" autoLine="0" autoPict="0">
                <anchor moveWithCells="1">
                  <from>
                    <xdr:col>7</xdr:col>
                    <xdr:colOff>0</xdr:colOff>
                    <xdr:row>14</xdr:row>
                    <xdr:rowOff>104775</xdr:rowOff>
                  </from>
                  <to>
                    <xdr:col>9</xdr:col>
                    <xdr:colOff>219075</xdr:colOff>
                    <xdr:row>16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3"/>
  <dimension ref="A4:L46"/>
  <sheetViews>
    <sheetView workbookViewId="0">
      <selection activeCell="H8" sqref="H8"/>
    </sheetView>
  </sheetViews>
  <sheetFormatPr baseColWidth="10" defaultColWidth="10.140625" defaultRowHeight="15.75" x14ac:dyDescent="0.25"/>
  <cols>
    <col min="1" max="16384" width="10.140625" style="12"/>
  </cols>
  <sheetData>
    <row r="4" spans="1:12" x14ac:dyDescent="0.25">
      <c r="A4" s="12" t="s">
        <v>22</v>
      </c>
      <c r="B4" s="12">
        <v>4</v>
      </c>
      <c r="C4" s="12" t="s">
        <v>23</v>
      </c>
      <c r="D4" s="12" t="s">
        <v>24</v>
      </c>
      <c r="E4" s="12" t="s">
        <v>25</v>
      </c>
      <c r="F4" s="12" t="s">
        <v>26</v>
      </c>
      <c r="G4" s="12" t="s">
        <v>57</v>
      </c>
      <c r="H4" s="12" t="s">
        <v>58</v>
      </c>
      <c r="I4" s="12" t="s">
        <v>27</v>
      </c>
      <c r="J4" s="12" t="s">
        <v>28</v>
      </c>
      <c r="K4" s="12" t="s">
        <v>35</v>
      </c>
      <c r="L4" s="12" t="s">
        <v>36</v>
      </c>
    </row>
    <row r="5" spans="1:12" x14ac:dyDescent="0.25">
      <c r="A5" s="12">
        <v>1</v>
      </c>
      <c r="B5" s="12">
        <v>2022</v>
      </c>
      <c r="C5" s="13">
        <v>0.03</v>
      </c>
      <c r="D5" s="13">
        <v>0.01</v>
      </c>
      <c r="E5" s="13">
        <v>0.01</v>
      </c>
      <c r="F5" s="13">
        <v>1.7500000000000002E-2</v>
      </c>
      <c r="G5" s="13">
        <v>1.4999999999999999E-2</v>
      </c>
      <c r="H5" s="13">
        <v>2.2499999999999999E-2</v>
      </c>
      <c r="I5" s="13">
        <v>2.5000000000000001E-2</v>
      </c>
      <c r="J5" s="13">
        <v>7.4999999999999997E-3</v>
      </c>
      <c r="K5" s="14">
        <f>'Capital propre dissimulé'!H18</f>
        <v>0</v>
      </c>
      <c r="L5" s="14">
        <f>'Capital propre dissimulé'!H20</f>
        <v>0</v>
      </c>
    </row>
    <row r="6" spans="1:12" x14ac:dyDescent="0.25">
      <c r="A6" s="12">
        <v>2</v>
      </c>
      <c r="B6" s="12">
        <v>2023</v>
      </c>
      <c r="C6" s="13">
        <v>3.7499999999999999E-2</v>
      </c>
      <c r="D6" s="13">
        <v>2.2499999999999999E-2</v>
      </c>
      <c r="E6" s="13">
        <v>2.2499999999999999E-2</v>
      </c>
      <c r="F6" s="13">
        <v>0.03</v>
      </c>
      <c r="G6" s="13">
        <v>2.75E-2</v>
      </c>
      <c r="H6" s="13">
        <v>3.5000000000000003E-2</v>
      </c>
      <c r="I6" s="13">
        <v>3.2500000000000001E-2</v>
      </c>
      <c r="J6" s="13">
        <v>0.02</v>
      </c>
      <c r="K6" s="14">
        <f>'Capital propre dissimulé'!H18</f>
        <v>0</v>
      </c>
      <c r="L6" s="14">
        <f>'Capital propre dissimulé'!H20</f>
        <v>0</v>
      </c>
    </row>
    <row r="7" spans="1:12" x14ac:dyDescent="0.25">
      <c r="A7" s="12">
        <v>3</v>
      </c>
      <c r="B7" s="12">
        <v>2024</v>
      </c>
      <c r="C7" s="13">
        <v>3.7499999999999999E-2</v>
      </c>
      <c r="D7" s="13">
        <v>0.02</v>
      </c>
      <c r="E7" s="22">
        <v>2.2499999999999999E-2</v>
      </c>
      <c r="F7" s="22">
        <v>0.03</v>
      </c>
      <c r="G7" s="22">
        <v>2.75E-2</v>
      </c>
      <c r="H7" s="22">
        <v>3.5000000000000003E-2</v>
      </c>
      <c r="I7" s="13">
        <v>3.2500000000000001E-2</v>
      </c>
      <c r="J7" s="13">
        <v>1.7500000000000002E-2</v>
      </c>
      <c r="K7" s="14">
        <f>'Capital propre dissimulé'!H18</f>
        <v>0</v>
      </c>
      <c r="L7" s="14">
        <f>'Capital propre dissimulé'!H20</f>
        <v>0</v>
      </c>
    </row>
    <row r="8" spans="1:12" x14ac:dyDescent="0.25">
      <c r="A8" s="12">
        <v>4</v>
      </c>
      <c r="B8" s="12">
        <v>2025</v>
      </c>
      <c r="C8" s="13">
        <v>3.5000000000000003E-2</v>
      </c>
      <c r="D8" s="13">
        <v>1.7500000000000002E-2</v>
      </c>
      <c r="E8" s="22">
        <v>1.2500000000000001E-2</v>
      </c>
      <c r="F8" s="22">
        <v>0.02</v>
      </c>
      <c r="G8" s="22">
        <v>1.7500000000000002E-2</v>
      </c>
      <c r="H8" s="22">
        <v>2.5000000000000001E-2</v>
      </c>
      <c r="I8" s="13">
        <v>0.03</v>
      </c>
      <c r="J8" s="13">
        <v>1.4999999999999999E-2</v>
      </c>
      <c r="K8" s="14">
        <f>'Capital propre dissimulé'!H18</f>
        <v>0</v>
      </c>
      <c r="L8" s="14">
        <f>'Capital propre dissimulé'!H18</f>
        <v>0</v>
      </c>
    </row>
    <row r="9" spans="1:12" x14ac:dyDescent="0.25">
      <c r="A9" s="12">
        <v>5</v>
      </c>
      <c r="B9" s="12">
        <v>2026</v>
      </c>
      <c r="C9" s="13"/>
      <c r="D9" s="13"/>
      <c r="E9" s="22"/>
      <c r="F9" s="22"/>
      <c r="G9" s="22"/>
      <c r="H9" s="22"/>
      <c r="I9" s="13"/>
      <c r="J9" s="14"/>
    </row>
    <row r="10" spans="1:12" x14ac:dyDescent="0.25">
      <c r="A10" s="12">
        <v>6</v>
      </c>
      <c r="B10" s="12">
        <v>2027</v>
      </c>
      <c r="C10" s="13"/>
      <c r="D10" s="13"/>
      <c r="E10" s="13"/>
      <c r="I10" s="13"/>
    </row>
    <row r="11" spans="1:12" x14ac:dyDescent="0.25">
      <c r="A11" s="12">
        <v>7</v>
      </c>
      <c r="B11" s="12">
        <v>2028</v>
      </c>
      <c r="C11" s="13"/>
      <c r="D11" s="13"/>
      <c r="E11" s="13"/>
      <c r="I11" s="13"/>
    </row>
    <row r="12" spans="1:12" x14ac:dyDescent="0.25">
      <c r="A12" s="12">
        <v>8</v>
      </c>
      <c r="B12" s="12">
        <v>2029</v>
      </c>
      <c r="C12" s="13"/>
      <c r="D12" s="13"/>
      <c r="E12" s="13"/>
      <c r="I12" s="13"/>
    </row>
    <row r="13" spans="1:12" x14ac:dyDescent="0.25">
      <c r="A13" s="12">
        <v>9</v>
      </c>
      <c r="B13" s="12">
        <v>2030</v>
      </c>
      <c r="C13" s="13"/>
      <c r="D13" s="13"/>
      <c r="E13" s="13"/>
      <c r="I13" s="13"/>
    </row>
    <row r="14" spans="1:12" x14ac:dyDescent="0.25">
      <c r="A14" s="12">
        <v>10</v>
      </c>
      <c r="B14" s="12">
        <v>2031</v>
      </c>
      <c r="C14" s="13"/>
      <c r="D14" s="13"/>
      <c r="E14" s="13"/>
      <c r="I14" s="13"/>
    </row>
    <row r="15" spans="1:12" x14ac:dyDescent="0.25">
      <c r="A15" s="12">
        <v>11</v>
      </c>
      <c r="B15" s="12">
        <v>2032</v>
      </c>
      <c r="C15" s="13"/>
      <c r="D15" s="13"/>
      <c r="E15" s="13"/>
      <c r="I15" s="13"/>
    </row>
    <row r="17" spans="1:4" x14ac:dyDescent="0.25">
      <c r="A17" s="12" t="s">
        <v>29</v>
      </c>
      <c r="C17" s="12">
        <f>VLOOKUP(B23,A24:C28,3)</f>
        <v>0</v>
      </c>
    </row>
    <row r="18" spans="1:4" x14ac:dyDescent="0.25">
      <c r="A18" s="12" t="s">
        <v>30</v>
      </c>
      <c r="C18" s="12">
        <f>VLOOKUP(B23,A24:D28,4)</f>
        <v>1</v>
      </c>
    </row>
    <row r="20" spans="1:4" x14ac:dyDescent="0.25">
      <c r="A20" s="12" t="s">
        <v>31</v>
      </c>
      <c r="C20" s="15">
        <f>VLOOKUP(B4,A5:L15,3+C17,FALSE)</f>
        <v>3.5000000000000003E-2</v>
      </c>
    </row>
    <row r="21" spans="1:4" x14ac:dyDescent="0.25">
      <c r="A21" s="12" t="s">
        <v>32</v>
      </c>
      <c r="C21" s="15">
        <f>VLOOKUP(B4,A5:L15,3+C18,FALSE)</f>
        <v>1.7500000000000002E-2</v>
      </c>
    </row>
    <row r="23" spans="1:4" x14ac:dyDescent="0.25">
      <c r="A23" s="12" t="s">
        <v>22</v>
      </c>
      <c r="B23" s="12">
        <v>1</v>
      </c>
    </row>
    <row r="24" spans="1:4" x14ac:dyDescent="0.25">
      <c r="A24" s="12">
        <v>1</v>
      </c>
      <c r="B24" s="12" t="s">
        <v>33</v>
      </c>
      <c r="C24" s="12">
        <v>0</v>
      </c>
      <c r="D24" s="12">
        <v>1</v>
      </c>
    </row>
    <row r="25" spans="1:4" x14ac:dyDescent="0.25">
      <c r="A25" s="12">
        <v>2</v>
      </c>
      <c r="B25" s="12" t="s">
        <v>55</v>
      </c>
      <c r="C25" s="12">
        <v>2</v>
      </c>
      <c r="D25" s="12">
        <v>3</v>
      </c>
    </row>
    <row r="26" spans="1:4" x14ac:dyDescent="0.25">
      <c r="A26" s="12">
        <v>3</v>
      </c>
      <c r="B26" s="12" t="s">
        <v>56</v>
      </c>
      <c r="C26" s="12">
        <v>4</v>
      </c>
      <c r="D26" s="12">
        <v>5</v>
      </c>
    </row>
    <row r="27" spans="1:4" x14ac:dyDescent="0.25">
      <c r="A27" s="12">
        <v>4</v>
      </c>
      <c r="B27" s="12" t="s">
        <v>34</v>
      </c>
      <c r="C27" s="12">
        <v>6</v>
      </c>
      <c r="D27" s="12">
        <v>7</v>
      </c>
    </row>
    <row r="28" spans="1:4" x14ac:dyDescent="0.25">
      <c r="A28" s="12">
        <v>5</v>
      </c>
      <c r="B28" s="12" t="s">
        <v>49</v>
      </c>
      <c r="C28" s="12">
        <v>8</v>
      </c>
      <c r="D28" s="12">
        <v>9</v>
      </c>
    </row>
    <row r="43" spans="1:3" x14ac:dyDescent="0.25">
      <c r="A43" s="12" t="s">
        <v>37</v>
      </c>
      <c r="C43" s="12">
        <f>VLOOKUP(B4,A5:C14,2,FALSE)</f>
        <v>2025</v>
      </c>
    </row>
    <row r="45" spans="1:3" x14ac:dyDescent="0.25">
      <c r="A45" s="12" t="s">
        <v>31</v>
      </c>
      <c r="C45" s="12">
        <f>IF(B23=5,K5,C20)</f>
        <v>3.5000000000000003E-2</v>
      </c>
    </row>
    <row r="46" spans="1:3" x14ac:dyDescent="0.25">
      <c r="A46" s="12" t="s">
        <v>32</v>
      </c>
      <c r="C46" s="12">
        <f>IF(B23=5,L5,C21)</f>
        <v>1.7500000000000002E-2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Capital propre dissimulé</vt:lpstr>
      <vt:lpstr>Données</vt:lpstr>
      <vt:lpstr>'Capital propre dissimulé'!Zone_d_impression</vt:lpstr>
    </vt:vector>
  </TitlesOfParts>
  <Company>République et Canton du Jura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Etienne David, Expert fiscal</dc:creator>
  <cp:lastModifiedBy>Etienne David</cp:lastModifiedBy>
  <cp:lastPrinted>2024-09-26T07:52:36Z</cp:lastPrinted>
  <dcterms:created xsi:type="dcterms:W3CDTF">2024-09-16T12:40:16Z</dcterms:created>
  <dcterms:modified xsi:type="dcterms:W3CDTF">2025-12-12T12:08:27Z</dcterms:modified>
</cp:coreProperties>
</file>