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80 - Institutions\Inst. communales\Institutions d'accueil de l'enfance\Crèches - UAPE\tarif\"/>
    </mc:Choice>
  </mc:AlternateContent>
  <bookViews>
    <workbookView xWindow="0" yWindow="0" windowWidth="28800" windowHeight="11775"/>
  </bookViews>
  <sheets>
    <sheet name="Feuil1" sheetId="1" r:id="rId1"/>
    <sheet name="Feuil2" sheetId="2"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3" i="1" l="1"/>
  <c r="E38" i="1" s="1"/>
  <c r="C1" i="2"/>
  <c r="E28" i="1" l="1"/>
  <c r="E27" i="1"/>
  <c r="E21" i="1"/>
  <c r="E20" i="1"/>
  <c r="E14" i="1"/>
  <c r="E13" i="1"/>
  <c r="E7" i="1"/>
  <c r="C40" i="1" s="1"/>
  <c r="F40" i="1" s="1"/>
  <c r="E6" i="1"/>
  <c r="C39" i="1" s="1"/>
  <c r="F39" i="1" s="1"/>
  <c r="C38" i="1"/>
  <c r="C41" i="1"/>
  <c r="F41" i="1" s="1"/>
  <c r="C37" i="1"/>
  <c r="C36" i="1"/>
  <c r="E37" i="1"/>
  <c r="E36" i="1"/>
  <c r="F38" i="1" l="1"/>
  <c r="F37" i="1"/>
  <c r="F36" i="1"/>
  <c r="I13" i="1" l="1"/>
</calcChain>
</file>

<file path=xl/sharedStrings.xml><?xml version="1.0" encoding="utf-8"?>
<sst xmlns="http://schemas.openxmlformats.org/spreadsheetml/2006/main" count="81" uniqueCount="35">
  <si>
    <t>Nombre d'enfants placés</t>
  </si>
  <si>
    <t>Tarif avec rabais</t>
  </si>
  <si>
    <t>Enfant 1</t>
  </si>
  <si>
    <t>Placement crèches</t>
  </si>
  <si>
    <t>demi-jours par semaine</t>
  </si>
  <si>
    <t>Placement UAPE</t>
  </si>
  <si>
    <t>périodes par semaine</t>
  </si>
  <si>
    <t>Accueil en milieu familial</t>
  </si>
  <si>
    <t>heures par semaine</t>
  </si>
  <si>
    <t>Enfant 2</t>
  </si>
  <si>
    <t>Enfant 3</t>
  </si>
  <si>
    <t>Enfant 4</t>
  </si>
  <si>
    <t>Repas</t>
  </si>
  <si>
    <t>repas de midi ou du soir par semaine</t>
  </si>
  <si>
    <t>Collations</t>
  </si>
  <si>
    <t>Total</t>
  </si>
  <si>
    <t>repas par semaine</t>
  </si>
  <si>
    <t>collations par semaine</t>
  </si>
  <si>
    <t>Type de placement</t>
  </si>
  <si>
    <t>Nombre d'unité</t>
  </si>
  <si>
    <t>Unité</t>
  </si>
  <si>
    <t>Prix par unité</t>
  </si>
  <si>
    <t>Montant</t>
  </si>
  <si>
    <t>Type de forfait</t>
  </si>
  <si>
    <t>Âge</t>
  </si>
  <si>
    <t>ans</t>
  </si>
  <si>
    <t>Repas 2</t>
  </si>
  <si>
    <t xml:space="preserve">Seules les cases vertes doivent être complétées. </t>
  </si>
  <si>
    <t>Des info-bulles apparaissent pour les champs qui nécessitent des explications</t>
  </si>
  <si>
    <t>Revenu déterminant mensuel</t>
  </si>
  <si>
    <t>Forfait mensuel*</t>
  </si>
  <si>
    <t>*Ce formulaire a été établi à titre d'information et, pour qu'il soit utilisable par tout un chacun, il contient inévitablement certaines simplifications qui peuvent générer des différences entre le montant résultant de ce formulaire et le tarif qui sera effectivement pratiqué par les institutions d'accueil de l'enfance.</t>
  </si>
  <si>
    <t>45 semaines</t>
  </si>
  <si>
    <t>Estimation du tarif des institutions d'accueil de l'enfance dès le 01.08.2019</t>
  </si>
  <si>
    <t>Tarif de base dès août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</si>
</sst>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CHF]\ #,##0.00"/>
  </numFmts>
  <fonts count="7"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i/>
      <sz val="12"/>
      <color theme="1"/>
      <name val="Calibri"/>
      <family val="2"/>
      <scheme val="minor"/>
    </font>
    <font>
      <b/>
      <sz val="18"/>
      <color theme="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249977111117893"/>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164" fontId="0" fillId="0" borderId="0" xfId="1" applyNumberFormat="1" applyFont="1"/>
    <xf numFmtId="164" fontId="0" fillId="0" borderId="0" xfId="0" applyNumberFormat="1"/>
    <xf numFmtId="0" fontId="2" fillId="0" borderId="0" xfId="0" applyFont="1"/>
    <xf numFmtId="0" fontId="3" fillId="0" borderId="0" xfId="0" applyFont="1"/>
    <xf numFmtId="164" fontId="3" fillId="0" borderId="0" xfId="1" applyNumberFormat="1" applyFont="1" applyAlignment="1">
      <alignment horizontal="center" vertical="center"/>
    </xf>
    <xf numFmtId="0" fontId="3"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3"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164" fontId="2" fillId="2" borderId="0" xfId="1" applyNumberFormat="1"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4" fillId="0" borderId="0" xfId="0" applyFont="1"/>
    <xf numFmtId="0" fontId="2" fillId="0" borderId="0" xfId="0" applyFont="1" applyAlignment="1">
      <alignment wrapText="1"/>
    </xf>
    <xf numFmtId="0" fontId="6" fillId="3" borderId="0" xfId="0" applyFont="1" applyFill="1" applyAlignment="1">
      <alignment horizontal="center" vertical="center"/>
    </xf>
    <xf numFmtId="164" fontId="6" fillId="3" borderId="0" xfId="0" applyNumberFormat="1" applyFont="1" applyFill="1" applyAlignment="1">
      <alignment horizontal="center" vertical="center"/>
    </xf>
    <xf numFmtId="0" fontId="2" fillId="0" borderId="0" xfId="0" applyFont="1" applyAlignment="1">
      <alignment horizontal="left" wrapText="1"/>
    </xf>
    <xf numFmtId="0" fontId="5" fillId="0" borderId="0" xfId="0" applyFont="1" applyAlignment="1">
      <alignment horizontal="left"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3"/>
  <sheetViews>
    <sheetView showGridLines="0" tabSelected="1" workbookViewId="0">
      <selection activeCell="K19" sqref="K19"/>
    </sheetView>
  </sheetViews>
  <sheetFormatPr baseColWidth="10" defaultRowHeight="15" x14ac:dyDescent="0.25"/>
  <cols>
    <col min="1" max="1" width="30.28515625" bestFit="1" customWidth="1"/>
    <col min="2" max="2" width="27.5703125" customWidth="1"/>
    <col min="3" max="3" width="27.7109375" customWidth="1"/>
    <col min="4" max="4" width="35.7109375" customWidth="1"/>
    <col min="5" max="5" width="16.5703125" hidden="1" customWidth="1"/>
    <col min="6" max="6" width="9.42578125" customWidth="1"/>
    <col min="7" max="7" width="7" customWidth="1"/>
    <col min="8" max="9" width="28.5703125" customWidth="1"/>
    <col min="11" max="11" width="8.5703125" customWidth="1"/>
    <col min="12" max="12" width="8.140625" customWidth="1"/>
    <col min="13" max="13" width="8.85546875" customWidth="1"/>
  </cols>
  <sheetData>
    <row r="2" spans="1:19" s="3" customFormat="1" ht="18.75" customHeight="1" x14ac:dyDescent="0.3">
      <c r="A2" s="4" t="s">
        <v>29</v>
      </c>
      <c r="B2" s="19"/>
      <c r="C2" s="4" t="s">
        <v>34</v>
      </c>
      <c r="D2" s="5">
        <f>IF(B2&lt;4001,7.5,IF(B2&lt;13001,7.5+(B2-4000)*Feuil2!$C$1,85))</f>
        <v>7.5</v>
      </c>
      <c r="H2" s="24" t="s">
        <v>33</v>
      </c>
    </row>
    <row r="3" spans="1:19" s="3" customFormat="1" ht="18.75" customHeight="1" x14ac:dyDescent="0.25">
      <c r="A3" s="4" t="s">
        <v>0</v>
      </c>
      <c r="B3" s="20">
        <v>1</v>
      </c>
      <c r="C3" s="4" t="s">
        <v>1</v>
      </c>
      <c r="D3" s="5">
        <f>CHOOSE(B3,D2,D2*0.7,D2*0.5,D2*0.4)</f>
        <v>7.5</v>
      </c>
    </row>
    <row r="4" spans="1:19" s="3" customFormat="1" ht="18.75" customHeight="1" x14ac:dyDescent="0.25">
      <c r="A4" s="4" t="s">
        <v>23</v>
      </c>
      <c r="B4" s="20" t="s">
        <v>32</v>
      </c>
      <c r="H4" s="3" t="s">
        <v>27</v>
      </c>
    </row>
    <row r="5" spans="1:19" s="3" customFormat="1" ht="18.75" customHeight="1" thickBot="1" x14ac:dyDescent="0.3">
      <c r="H5" s="3" t="s">
        <v>28</v>
      </c>
    </row>
    <row r="6" spans="1:19" s="3" customFormat="1" ht="18.75" customHeight="1" x14ac:dyDescent="0.25">
      <c r="A6" s="6" t="s">
        <v>2</v>
      </c>
      <c r="B6" s="7" t="s">
        <v>24</v>
      </c>
      <c r="C6" s="21"/>
      <c r="D6" s="8" t="s">
        <v>25</v>
      </c>
      <c r="E6" s="3">
        <f>IF(C6&lt;5,C10,"")</f>
        <v>0</v>
      </c>
    </row>
    <row r="7" spans="1:19" s="3" customFormat="1" ht="18.75" customHeight="1" x14ac:dyDescent="0.25">
      <c r="A7" s="9"/>
      <c r="B7" s="10" t="s">
        <v>3</v>
      </c>
      <c r="C7" s="22"/>
      <c r="D7" s="11" t="s">
        <v>4</v>
      </c>
      <c r="E7" s="3" t="str">
        <f>IF(C6&gt;4,C10,"")</f>
        <v/>
      </c>
      <c r="H7" s="28"/>
      <c r="I7" s="28"/>
      <c r="J7" s="28"/>
      <c r="K7" s="28"/>
      <c r="L7" s="28"/>
      <c r="M7" s="28"/>
      <c r="N7" s="28"/>
      <c r="O7" s="28"/>
      <c r="P7" s="28"/>
      <c r="Q7" s="25"/>
      <c r="R7" s="25"/>
      <c r="S7" s="25"/>
    </row>
    <row r="8" spans="1:19" s="3" customFormat="1" ht="18.75" customHeight="1" x14ac:dyDescent="0.25">
      <c r="A8" s="9"/>
      <c r="B8" s="10" t="s">
        <v>5</v>
      </c>
      <c r="C8" s="22"/>
      <c r="D8" s="11" t="s">
        <v>6</v>
      </c>
      <c r="H8" s="28"/>
      <c r="I8" s="28"/>
      <c r="J8" s="28"/>
      <c r="K8" s="28"/>
      <c r="L8" s="28"/>
      <c r="M8" s="28"/>
      <c r="N8" s="28"/>
      <c r="O8" s="28"/>
      <c r="P8" s="28"/>
      <c r="Q8" s="25"/>
      <c r="R8" s="25"/>
      <c r="S8" s="25"/>
    </row>
    <row r="9" spans="1:19" s="3" customFormat="1" ht="18.75" customHeight="1" x14ac:dyDescent="0.25">
      <c r="A9" s="9"/>
      <c r="B9" s="10" t="s">
        <v>7</v>
      </c>
      <c r="C9" s="22"/>
      <c r="D9" s="11" t="s">
        <v>8</v>
      </c>
      <c r="H9" s="28"/>
      <c r="I9" s="28"/>
      <c r="J9" s="28"/>
      <c r="K9" s="28"/>
      <c r="L9" s="28"/>
      <c r="M9" s="28"/>
      <c r="N9" s="28"/>
      <c r="O9" s="28"/>
      <c r="P9" s="28"/>
      <c r="Q9" s="25"/>
      <c r="R9" s="25"/>
      <c r="S9" s="25"/>
    </row>
    <row r="10" spans="1:19" s="3" customFormat="1" ht="18.75" customHeight="1" x14ac:dyDescent="0.25">
      <c r="A10" s="9"/>
      <c r="B10" s="10" t="s">
        <v>12</v>
      </c>
      <c r="C10" s="22"/>
      <c r="D10" s="11" t="s">
        <v>13</v>
      </c>
    </row>
    <row r="11" spans="1:19" s="3" customFormat="1" ht="18.75" customHeight="1" thickBot="1" x14ac:dyDescent="0.3">
      <c r="A11" s="12"/>
      <c r="B11" s="13" t="s">
        <v>14</v>
      </c>
      <c r="C11" s="23"/>
      <c r="D11" s="14" t="s">
        <v>17</v>
      </c>
    </row>
    <row r="12" spans="1:19" s="3" customFormat="1" ht="18.75" customHeight="1" thickBot="1" x14ac:dyDescent="0.3">
      <c r="A12" s="15"/>
      <c r="B12" s="16"/>
      <c r="C12" s="16"/>
      <c r="D12" s="16"/>
    </row>
    <row r="13" spans="1:19" s="3" customFormat="1" ht="18.75" customHeight="1" x14ac:dyDescent="0.25">
      <c r="A13" s="6" t="s">
        <v>9</v>
      </c>
      <c r="B13" s="7" t="s">
        <v>24</v>
      </c>
      <c r="C13" s="21"/>
      <c r="D13" s="8" t="s">
        <v>25</v>
      </c>
      <c r="E13" s="3">
        <f>IF(C13&lt;5,C17,"")</f>
        <v>0</v>
      </c>
      <c r="H13" s="26" t="s">
        <v>30</v>
      </c>
      <c r="I13" s="27">
        <f>IF(B4="45 semaines",F36*3.75+F37*3.75+F38*4+F39*3.75+F40*3.75+F41*3.75,F36*3.083+F37*3.083+F38*4+F39*3.083+F40*3.083+F41*3.083)</f>
        <v>0</v>
      </c>
    </row>
    <row r="14" spans="1:19" s="3" customFormat="1" ht="18.75" customHeight="1" x14ac:dyDescent="0.25">
      <c r="A14" s="9"/>
      <c r="B14" s="10" t="s">
        <v>3</v>
      </c>
      <c r="C14" s="22"/>
      <c r="D14" s="11" t="s">
        <v>4</v>
      </c>
      <c r="E14" s="3" t="str">
        <f>IF(C13&gt;4,C17,"")</f>
        <v/>
      </c>
      <c r="H14" s="29" t="s">
        <v>31</v>
      </c>
      <c r="I14" s="29"/>
      <c r="J14" s="29"/>
      <c r="K14" s="29"/>
      <c r="L14" s="29"/>
      <c r="M14" s="29"/>
      <c r="N14" s="29"/>
      <c r="O14" s="29"/>
      <c r="P14" s="29"/>
    </row>
    <row r="15" spans="1:19" s="3" customFormat="1" ht="18.75" customHeight="1" x14ac:dyDescent="0.25">
      <c r="A15" s="9"/>
      <c r="B15" s="10" t="s">
        <v>5</v>
      </c>
      <c r="C15" s="22"/>
      <c r="D15" s="11" t="s">
        <v>6</v>
      </c>
      <c r="H15" s="29"/>
      <c r="I15" s="29"/>
      <c r="J15" s="29"/>
      <c r="K15" s="29"/>
      <c r="L15" s="29"/>
      <c r="M15" s="29"/>
      <c r="N15" s="29"/>
      <c r="O15" s="29"/>
      <c r="P15" s="29"/>
    </row>
    <row r="16" spans="1:19" s="3" customFormat="1" ht="18.75" customHeight="1" x14ac:dyDescent="0.25">
      <c r="A16" s="9"/>
      <c r="B16" s="10" t="s">
        <v>7</v>
      </c>
      <c r="C16" s="22"/>
      <c r="D16" s="11" t="s">
        <v>8</v>
      </c>
      <c r="H16" s="29"/>
      <c r="I16" s="29"/>
      <c r="J16" s="29"/>
      <c r="K16" s="29"/>
      <c r="L16" s="29"/>
      <c r="M16" s="29"/>
      <c r="N16" s="29"/>
      <c r="O16" s="29"/>
      <c r="P16" s="29"/>
    </row>
    <row r="17" spans="1:5" s="3" customFormat="1" ht="18.75" customHeight="1" x14ac:dyDescent="0.25">
      <c r="A17" s="9"/>
      <c r="B17" s="10" t="s">
        <v>12</v>
      </c>
      <c r="C17" s="22"/>
      <c r="D17" s="11" t="s">
        <v>13</v>
      </c>
    </row>
    <row r="18" spans="1:5" s="3" customFormat="1" ht="18.75" customHeight="1" thickBot="1" x14ac:dyDescent="0.3">
      <c r="A18" s="12"/>
      <c r="B18" s="13" t="s">
        <v>14</v>
      </c>
      <c r="C18" s="23"/>
      <c r="D18" s="14" t="s">
        <v>17</v>
      </c>
    </row>
    <row r="19" spans="1:5" s="3" customFormat="1" ht="18.75" customHeight="1" thickBot="1" x14ac:dyDescent="0.3">
      <c r="A19" s="15"/>
      <c r="B19" s="16"/>
      <c r="C19" s="16"/>
      <c r="D19" s="16"/>
    </row>
    <row r="20" spans="1:5" s="3" customFormat="1" ht="18.75" customHeight="1" x14ac:dyDescent="0.25">
      <c r="A20" s="6" t="s">
        <v>10</v>
      </c>
      <c r="B20" s="7" t="s">
        <v>24</v>
      </c>
      <c r="C20" s="21"/>
      <c r="D20" s="8" t="s">
        <v>25</v>
      </c>
      <c r="E20" s="3">
        <f>IF(C20&lt;5,C24,"")</f>
        <v>0</v>
      </c>
    </row>
    <row r="21" spans="1:5" s="3" customFormat="1" ht="18.75" customHeight="1" x14ac:dyDescent="0.25">
      <c r="A21" s="9"/>
      <c r="B21" s="10" t="s">
        <v>3</v>
      </c>
      <c r="C21" s="22"/>
      <c r="D21" s="11" t="s">
        <v>4</v>
      </c>
      <c r="E21" s="3" t="str">
        <f>IF(C20&gt;4,C24,"")</f>
        <v/>
      </c>
    </row>
    <row r="22" spans="1:5" s="3" customFormat="1" ht="18.75" customHeight="1" x14ac:dyDescent="0.25">
      <c r="A22" s="9"/>
      <c r="B22" s="10" t="s">
        <v>5</v>
      </c>
      <c r="C22" s="22"/>
      <c r="D22" s="11" t="s">
        <v>6</v>
      </c>
    </row>
    <row r="23" spans="1:5" s="3" customFormat="1" ht="18.75" customHeight="1" x14ac:dyDescent="0.25">
      <c r="A23" s="9"/>
      <c r="B23" s="10" t="s">
        <v>7</v>
      </c>
      <c r="C23" s="22"/>
      <c r="D23" s="11" t="s">
        <v>8</v>
      </c>
    </row>
    <row r="24" spans="1:5" s="3" customFormat="1" ht="18.75" customHeight="1" x14ac:dyDescent="0.25">
      <c r="A24" s="9"/>
      <c r="B24" s="10" t="s">
        <v>12</v>
      </c>
      <c r="C24" s="22"/>
      <c r="D24" s="11" t="s">
        <v>13</v>
      </c>
    </row>
    <row r="25" spans="1:5" s="3" customFormat="1" ht="18.75" customHeight="1" thickBot="1" x14ac:dyDescent="0.3">
      <c r="A25" s="12"/>
      <c r="B25" s="13" t="s">
        <v>14</v>
      </c>
      <c r="C25" s="23"/>
      <c r="D25" s="14" t="s">
        <v>17</v>
      </c>
    </row>
    <row r="26" spans="1:5" s="3" customFormat="1" ht="18.75" customHeight="1" thickBot="1" x14ac:dyDescent="0.3">
      <c r="A26" s="15"/>
      <c r="B26" s="16"/>
      <c r="C26" s="16"/>
      <c r="D26" s="16"/>
    </row>
    <row r="27" spans="1:5" s="3" customFormat="1" ht="18.75" customHeight="1" x14ac:dyDescent="0.25">
      <c r="A27" s="6" t="s">
        <v>11</v>
      </c>
      <c r="B27" s="7" t="s">
        <v>24</v>
      </c>
      <c r="C27" s="21"/>
      <c r="D27" s="8" t="s">
        <v>25</v>
      </c>
      <c r="E27" s="3">
        <f>IF(C27&lt;5,C31,"")</f>
        <v>0</v>
      </c>
    </row>
    <row r="28" spans="1:5" s="3" customFormat="1" ht="18.75" customHeight="1" x14ac:dyDescent="0.25">
      <c r="A28" s="17"/>
      <c r="B28" s="10" t="s">
        <v>3</v>
      </c>
      <c r="C28" s="22"/>
      <c r="D28" s="11" t="s">
        <v>4</v>
      </c>
      <c r="E28" s="3" t="str">
        <f>IF(C27&gt;4,C31,"")</f>
        <v/>
      </c>
    </row>
    <row r="29" spans="1:5" s="3" customFormat="1" ht="18.75" customHeight="1" x14ac:dyDescent="0.25">
      <c r="A29" s="17"/>
      <c r="B29" s="10" t="s">
        <v>5</v>
      </c>
      <c r="C29" s="22"/>
      <c r="D29" s="11" t="s">
        <v>6</v>
      </c>
    </row>
    <row r="30" spans="1:5" s="3" customFormat="1" ht="18.75" customHeight="1" x14ac:dyDescent="0.25">
      <c r="A30" s="17"/>
      <c r="B30" s="10" t="s">
        <v>7</v>
      </c>
      <c r="C30" s="22"/>
      <c r="D30" s="11" t="s">
        <v>8</v>
      </c>
    </row>
    <row r="31" spans="1:5" s="3" customFormat="1" ht="18.75" customHeight="1" x14ac:dyDescent="0.25">
      <c r="A31" s="17"/>
      <c r="B31" s="10" t="s">
        <v>12</v>
      </c>
      <c r="C31" s="22"/>
      <c r="D31" s="11" t="s">
        <v>13</v>
      </c>
    </row>
    <row r="32" spans="1:5" s="3" customFormat="1" ht="18.75" customHeight="1" thickBot="1" x14ac:dyDescent="0.3">
      <c r="A32" s="18"/>
      <c r="B32" s="13" t="s">
        <v>14</v>
      </c>
      <c r="C32" s="23"/>
      <c r="D32" s="14" t="s">
        <v>17</v>
      </c>
    </row>
    <row r="35" spans="1:6" hidden="1" x14ac:dyDescent="0.25">
      <c r="A35" t="s">
        <v>15</v>
      </c>
      <c r="B35" t="s">
        <v>18</v>
      </c>
      <c r="C35" t="s">
        <v>19</v>
      </c>
      <c r="D35" t="s">
        <v>20</v>
      </c>
      <c r="E35" t="s">
        <v>21</v>
      </c>
      <c r="F35" t="s">
        <v>22</v>
      </c>
    </row>
    <row r="36" spans="1:6" hidden="1" x14ac:dyDescent="0.25">
      <c r="B36" t="s">
        <v>3</v>
      </c>
      <c r="C36">
        <f>SUM(C7,C14,C21,C28)</f>
        <v>0</v>
      </c>
      <c r="D36" t="s">
        <v>4</v>
      </c>
      <c r="E36" s="1">
        <f>D3/2</f>
        <v>3.75</v>
      </c>
      <c r="F36" s="2">
        <f>E36*C36</f>
        <v>0</v>
      </c>
    </row>
    <row r="37" spans="1:6" hidden="1" x14ac:dyDescent="0.25">
      <c r="B37" t="s">
        <v>5</v>
      </c>
      <c r="C37">
        <f>SUM(C8,C15,C22,C29)</f>
        <v>0</v>
      </c>
      <c r="D37" t="s">
        <v>6</v>
      </c>
      <c r="E37" s="1">
        <f>D3/6</f>
        <v>1.25</v>
      </c>
      <c r="F37" s="2">
        <f>E37*C37</f>
        <v>0</v>
      </c>
    </row>
    <row r="38" spans="1:6" hidden="1" x14ac:dyDescent="0.25">
      <c r="B38" t="s">
        <v>7</v>
      </c>
      <c r="C38">
        <f>SUM(C9,C16,C23,C30)</f>
        <v>0</v>
      </c>
      <c r="D38" t="s">
        <v>8</v>
      </c>
      <c r="E38" s="1">
        <f>D3/10*0.75</f>
        <v>0.5625</v>
      </c>
      <c r="F38" s="2">
        <f>E38*C38</f>
        <v>0</v>
      </c>
    </row>
    <row r="39" spans="1:6" hidden="1" x14ac:dyDescent="0.25">
      <c r="B39" t="s">
        <v>12</v>
      </c>
      <c r="C39">
        <f>SUM(E6,E13,E20,E27)</f>
        <v>0</v>
      </c>
      <c r="D39" t="s">
        <v>16</v>
      </c>
      <c r="E39" s="1">
        <v>5</v>
      </c>
      <c r="F39" s="2">
        <f t="shared" ref="F39:F41" si="0">E39*C39</f>
        <v>0</v>
      </c>
    </row>
    <row r="40" spans="1:6" hidden="1" x14ac:dyDescent="0.25">
      <c r="B40" t="s">
        <v>26</v>
      </c>
      <c r="C40">
        <f>SUM(E7,E14,E21,E28)</f>
        <v>0</v>
      </c>
      <c r="D40" t="s">
        <v>16</v>
      </c>
      <c r="E40" s="1">
        <v>7</v>
      </c>
      <c r="F40" s="2">
        <f t="shared" si="0"/>
        <v>0</v>
      </c>
    </row>
    <row r="41" spans="1:6" hidden="1" x14ac:dyDescent="0.25">
      <c r="B41" t="s">
        <v>14</v>
      </c>
      <c r="C41">
        <f>SUM(C11,C18,C25,C32)</f>
        <v>0</v>
      </c>
      <c r="D41" t="s">
        <v>17</v>
      </c>
      <c r="E41" s="1">
        <v>1</v>
      </c>
      <c r="F41" s="2">
        <f t="shared" si="0"/>
        <v>0</v>
      </c>
    </row>
    <row r="42" spans="1:6" hidden="1" x14ac:dyDescent="0.25"/>
    <row r="43" spans="1:6" ht="30" customHeight="1" x14ac:dyDescent="0.25"/>
  </sheetData>
  <sheetProtection selectLockedCells="1"/>
  <mergeCells count="2">
    <mergeCell ref="H7:P9"/>
    <mergeCell ref="H14:P16"/>
  </mergeCells>
  <dataValidations xWindow="404" yWindow="415" count="11">
    <dataValidation type="list" allowBlank="1" showInputMessage="1" showErrorMessage="1" promptTitle="Type de forfait" prompt="Sélectionnez &quot;45 semaines&quot; si vos enfants fréquentent l'institution durant les vacances scolaires, et &quot;37 semaines&quot; si vous n'utilisez pas du tout l'institution durant ces périodes" sqref="B4">
      <formula1>"45 semaines,37 semaines"</formula1>
    </dataValidation>
    <dataValidation type="whole" allowBlank="1" showInputMessage="1" showErrorMessage="1" errorTitle="Nombre d'enfants" error="Le nombre doit se situer entre 1 et 4" promptTitle="Nombre d'enfants" prompt="Le nombre doit se situer entre 1 et 4" sqref="B3">
      <formula1>1</formula1>
      <formula2>4</formula2>
    </dataValidation>
    <dataValidation type="whole" errorStyle="information" allowBlank="1" showInputMessage="1" showErrorMessage="1" error="le nombre doit être compris entre 0 et 12" sqref="C6 C13 C20 C27">
      <formula1>0</formula1>
      <formula2>13</formula2>
    </dataValidation>
    <dataValidation type="whole" errorStyle="information" allowBlank="1" showInputMessage="1" showErrorMessage="1" error="Le nombre doit se situer entre 0 et 10" sqref="C7 C14 C21 C28">
      <formula1>0</formula1>
      <formula2>10</formula2>
    </dataValidation>
    <dataValidation type="whole" errorStyle="information" allowBlank="1" showInputMessage="1" showErrorMessage="1" error="Le nombre doit se situer entre 0 et 30" promptTitle="Fréquentation écoliers" prompt="La journée d'accueil pour les écoliers se composera dorénavant de 6 périodes, soit: _x000a_avant l'école le matin, _x000a_pendant l'école le matin, _x000a_temps de midi, _x000a_durant l'école l'après-midi, _x000a_après l'école, _x000a_fin de journée." sqref="C29">
      <formula1>0</formula1>
      <formula2>30</formula2>
    </dataValidation>
    <dataValidation type="whole" allowBlank="1" showInputMessage="1" showErrorMessage="1" error="Le nombre ne peut pas être supérieur à 60" sqref="C9 C16 C23 C30">
      <formula1>0</formula1>
      <formula2>60</formula2>
    </dataValidation>
    <dataValidation type="whole" allowBlank="1" showInputMessage="1" showErrorMessage="1" error="Le nombre ne peut pas être supérieur à 10 par semaine" sqref="C10 C17 C24 C31">
      <formula1>0</formula1>
      <formula2>10</formula2>
    </dataValidation>
    <dataValidation type="whole" errorStyle="information" allowBlank="1" showInputMessage="1" showErrorMessage="1" error="le nombre ne peut pas être supérieur à 15" sqref="C11 C18 C25 C32">
      <formula1>0</formula1>
      <formula2>15</formula2>
    </dataValidation>
    <dataValidation type="whole" operator="greaterThan" allowBlank="1" showInputMessage="1" showErrorMessage="1" promptTitle="Revenu déterminant" prompt="Vous trouvez votre revenu déterminant sur votre convention de placement. Au besoin, les modalités de calcul de ce revenu se trouvent dans l'arrêté de tarifcation que vous trouvez sur la même page internet que le présent document (article 3)." sqref="B2">
      <formula1>0</formula1>
    </dataValidation>
    <dataValidation type="whole" errorStyle="information" allowBlank="1" showInputMessage="1" showErrorMessage="1" error="Le nombre doit se situer entre 0 et 30" promptTitle="Fréquentation écoliers" prompt="La journée d'accueil pour les écoliers se composera dorénavant de 6 périodes, soit: _x000a_avant l'école le matin, _x000a_pendant l'école le matin, _x000a_temps de midi, _x000a_durant l'école l'après-midi, _x000a_après l'école, _x000a_fin de journée." sqref="C15">
      <formula1>0</formula1>
      <formula2>30</formula2>
    </dataValidation>
    <dataValidation type="whole" errorStyle="information" allowBlank="1" showInputMessage="1" showErrorMessage="1" error="Le nombre doit se situer entre 0 et 30" promptTitle="Fréquentation écoliers" prompt="La journée d'accueil pour les écoliers se composera dorénavant de 6 périodes, soit: _x000a_avant l'école le matin, _x000a_pendant l'école le matin, _x000a_temps de midi, _x000a_durant l'école l'après-midi, _x000a_après l'école, _x000a_fin de journée." sqref="C8 C22">
      <formula1>0</formula1>
      <formula2>30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B3" sqref="B3"/>
    </sheetView>
  </sheetViews>
  <sheetFormatPr baseColWidth="10" defaultRowHeight="15" x14ac:dyDescent="0.25"/>
  <sheetData>
    <row r="1" spans="1:3" x14ac:dyDescent="0.25">
      <c r="A1">
        <v>4000</v>
      </c>
      <c r="B1">
        <v>7.5</v>
      </c>
      <c r="C1">
        <f>(B2-B1)/(A2-A1)</f>
        <v>8.611111111111111E-3</v>
      </c>
    </row>
    <row r="2" spans="1:3" x14ac:dyDescent="0.25">
      <c r="A2">
        <v>13000</v>
      </c>
      <c r="B2">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Cattin Julien</dc:creator>
  <cp:lastModifiedBy>Cattin Julien</cp:lastModifiedBy>
  <dcterms:created xsi:type="dcterms:W3CDTF">2018-05-28T10:47:50Z</dcterms:created>
  <dcterms:modified xsi:type="dcterms:W3CDTF">2019-05-14T12:46:24Z</dcterms:modified>
</cp:coreProperties>
</file>