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3_SEE\Comptes\"/>
    </mc:Choice>
  </mc:AlternateContent>
  <bookViews>
    <workbookView xWindow="0" yWindow="0" windowWidth="21570" windowHeight="7545" activeTab="1"/>
  </bookViews>
  <sheets>
    <sheet name="Population" sheetId="2" r:id="rId1"/>
    <sheet name="Compt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24" i="1"/>
  <c r="C36" i="1" l="1"/>
  <c r="D54" i="2"/>
  <c r="C20" i="1" l="1"/>
  <c r="C31" i="1" l="1"/>
  <c r="C33" i="1" s="1"/>
  <c r="C15" i="1"/>
  <c r="C17" i="1" s="1"/>
  <c r="E7" i="1" l="1"/>
  <c r="C35" i="1" l="1"/>
  <c r="C38" i="1" s="1"/>
  <c r="C54" i="2"/>
  <c r="B54" i="2"/>
  <c r="E9" i="1" s="1"/>
  <c r="C19" i="1" l="1"/>
  <c r="C22" i="1" s="1"/>
</calcChain>
</file>

<file path=xl/sharedStrings.xml><?xml version="1.0" encoding="utf-8"?>
<sst xmlns="http://schemas.openxmlformats.org/spreadsheetml/2006/main" count="84" uniqueCount="76">
  <si>
    <t>Commune :</t>
  </si>
  <si>
    <t>Nombre d'habitants de la commune :</t>
  </si>
  <si>
    <t>Nombre d'habitants total :</t>
  </si>
  <si>
    <t>Total</t>
  </si>
  <si>
    <t>à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</si>
  <si>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</si>
  <si>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</si>
  <si>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</si>
  <si>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</si>
  <si>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</si>
  <si>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</si>
  <si>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</si>
  <si>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</si>
  <si>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</si>
  <si>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</si>
  <si>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</si>
  <si>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</si>
  <si>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</si>
  <si>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</si>
  <si>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</si>
  <si>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</si>
  <si>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</si>
  <si>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</si>
  <si>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</si>
  <si>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</si>
  <si>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</si>
  <si>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</si>
  <si>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</si>
  <si>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</si>
  <si>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</si>
  <si>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</si>
  <si>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</si>
  <si>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</si>
  <si>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</si>
  <si>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</si>
  <si>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</si>
  <si>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</si>
  <si>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Damphreux</t>
  </si>
  <si>
    <t>Le Bémont</t>
  </si>
  <si>
    <t>Les Bois</t>
  </si>
  <si>
    <t>Les Breuleux</t>
  </si>
  <si>
    <t>Fahy</t>
  </si>
  <si>
    <t>La Chaux-B.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</si>
  <si>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</si>
  <si>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</si>
  <si>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</si>
  <si>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</si>
  <si>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</si>
  <si>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</si>
  <si>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</si>
  <si>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</si>
  <si>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</si>
  <si>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</si>
  <si>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</si>
  <si>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</si>
  <si>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</si>
  <si>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Lugnez</t>
  </si>
  <si>
    <t>Vendlincourt</t>
  </si>
  <si>
    <t>Veuillez cliquer sur la cellule ci-dessous et choisir votre commune</t>
  </si>
  <si>
    <t>Ecriture :</t>
  </si>
  <si>
    <t>Liquidité</t>
  </si>
  <si>
    <t>Comptabilisation du décompte relatif aux mesures de lutte contre le chômage</t>
  </si>
  <si>
    <t>Chômage LACI 20xx</t>
  </si>
  <si>
    <t>Chômage LMDE</t>
  </si>
  <si>
    <t>Total à charge des communes :</t>
  </si>
  <si>
    <t>I. Définition LACI</t>
  </si>
  <si>
    <t>Part de votre communes :</t>
  </si>
  <si>
    <t>Acomptes versés</t>
  </si>
  <si>
    <t>II. Définition LMDE</t>
  </si>
  <si>
    <t>Part de votre commune</t>
  </si>
  <si>
    <t>5592.36110.30</t>
  </si>
  <si>
    <t>5592.36110.31</t>
  </si>
  <si>
    <t>Coûts effectifs de votre commune :</t>
  </si>
  <si>
    <t>Acomptes :</t>
  </si>
  <si>
    <t>Comptes 2021</t>
  </si>
  <si>
    <t>(décompte final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</si>
</sst>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3" fontId="5" fillId="0" borderId="0" xfId="0" applyNumberFormat="1" applyFont="1"/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4" xfId="0" applyNumberFormat="1" applyFont="1" applyBorder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7" fillId="0" borderId="0" xfId="0" applyFont="1" applyAlignment="1"/>
    <xf numFmtId="164" fontId="0" fillId="0" borderId="0" xfId="0" applyNumberFormat="1" applyFont="1"/>
    <xf numFmtId="164" fontId="0" fillId="0" borderId="4" xfId="0" applyNumberFormat="1" applyFont="1" applyBorder="1"/>
    <xf numFmtId="164" fontId="2" fillId="0" borderId="0" xfId="0" applyNumberFormat="1" applyFont="1"/>
    <xf numFmtId="164" fontId="0" fillId="0" borderId="0" xfId="0" applyNumberFormat="1" applyFont="1" applyBorder="1"/>
    <xf numFmtId="4" fontId="0" fillId="0" borderId="4" xfId="0" applyNumberFormat="1" applyBorder="1"/>
    <xf numFmtId="4" fontId="2" fillId="0" borderId="0" xfId="0" applyNumberFormat="1" applyFont="1"/>
    <xf numFmtId="0" fontId="1" fillId="0" borderId="0" xfId="0" applyFont="1" applyAlignment="1"/>
    <xf numFmtId="0" fontId="8" fillId="0" borderId="0" xfId="0" applyFont="1"/>
    <xf numFmtId="0" fontId="0" fillId="0" borderId="0" xfId="0" applyFont="1"/>
    <xf numFmtId="4" fontId="3" fillId="0" borderId="7" xfId="0" applyNumberFormat="1" applyFont="1" applyBorder="1"/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6" sqref="D6"/>
    </sheetView>
  </sheetViews>
  <sheetFormatPr baseColWidth="10" defaultRowHeight="12.75" x14ac:dyDescent="0.2"/>
  <cols>
    <col min="1" max="1" width="14" style="6" customWidth="1"/>
    <col min="2" max="16384" width="11.42578125" style="6"/>
  </cols>
  <sheetData>
    <row r="1" spans="1:4" x14ac:dyDescent="0.2">
      <c r="A1" s="7" t="s">
        <v>5</v>
      </c>
      <c r="B1" s="7">
        <v>923</v>
      </c>
      <c r="C1" s="12">
        <v>5341</v>
      </c>
      <c r="D1" s="12">
        <v>6328</v>
      </c>
    </row>
    <row r="2" spans="1:4" x14ac:dyDescent="0.2">
      <c r="A2" s="7" t="s">
        <v>7</v>
      </c>
      <c r="B2" s="7">
        <v>270</v>
      </c>
      <c r="C2" s="12">
        <v>1507</v>
      </c>
      <c r="D2" s="12">
        <v>1785.5</v>
      </c>
    </row>
    <row r="3" spans="1:4" x14ac:dyDescent="0.2">
      <c r="A3" s="7" t="s">
        <v>9</v>
      </c>
      <c r="B3" s="7">
        <v>485</v>
      </c>
      <c r="C3" s="12">
        <v>2789</v>
      </c>
      <c r="D3" s="12">
        <v>3304</v>
      </c>
    </row>
    <row r="4" spans="1:4" x14ac:dyDescent="0.2">
      <c r="A4" s="7" t="s">
        <v>11</v>
      </c>
      <c r="B4" s="7">
        <v>446</v>
      </c>
      <c r="C4" s="12">
        <v>2523</v>
      </c>
      <c r="D4" s="12">
        <v>2989.5</v>
      </c>
    </row>
    <row r="5" spans="1:4" x14ac:dyDescent="0.2">
      <c r="A5" s="7" t="s">
        <v>12</v>
      </c>
      <c r="B5" s="7">
        <v>3593</v>
      </c>
      <c r="C5" s="12">
        <v>20289.5</v>
      </c>
      <c r="D5" s="12">
        <v>24039.5</v>
      </c>
    </row>
    <row r="6" spans="1:4" x14ac:dyDescent="0.2">
      <c r="A6" s="7" t="s">
        <v>15</v>
      </c>
      <c r="B6" s="7">
        <v>3299</v>
      </c>
      <c r="C6" s="12">
        <v>18926.5</v>
      </c>
      <c r="D6" s="12">
        <v>22425</v>
      </c>
    </row>
    <row r="7" spans="1:4" x14ac:dyDescent="0.2">
      <c r="A7" s="7" t="s">
        <v>17</v>
      </c>
      <c r="B7" s="7">
        <v>2632</v>
      </c>
      <c r="C7" s="12">
        <v>15191</v>
      </c>
      <c r="D7" s="12">
        <v>17999</v>
      </c>
    </row>
    <row r="8" spans="1:4" x14ac:dyDescent="0.2">
      <c r="A8" s="7" t="s">
        <v>13</v>
      </c>
      <c r="B8" s="7">
        <v>12390</v>
      </c>
      <c r="C8" s="12">
        <v>71336</v>
      </c>
      <c r="D8" s="12">
        <v>84521.5</v>
      </c>
    </row>
    <row r="9" spans="1:4" x14ac:dyDescent="0.2">
      <c r="A9" s="7" t="s">
        <v>20</v>
      </c>
      <c r="B9" s="7">
        <v>1369</v>
      </c>
      <c r="C9" s="12">
        <v>7962</v>
      </c>
      <c r="D9" s="12">
        <v>9434</v>
      </c>
    </row>
    <row r="10" spans="1:4" x14ac:dyDescent="0.2">
      <c r="A10" s="7" t="s">
        <v>21</v>
      </c>
      <c r="B10" s="7">
        <v>118</v>
      </c>
      <c r="C10" s="12">
        <v>687</v>
      </c>
      <c r="D10" s="12">
        <v>814</v>
      </c>
    </row>
    <row r="11" spans="1:4" x14ac:dyDescent="0.2">
      <c r="A11" s="7" t="s">
        <v>23</v>
      </c>
      <c r="B11" s="7">
        <v>7141</v>
      </c>
      <c r="C11" s="12">
        <v>40648</v>
      </c>
      <c r="D11" s="12">
        <v>48161</v>
      </c>
    </row>
    <row r="12" spans="1:4" x14ac:dyDescent="0.2">
      <c r="A12" s="7" t="s">
        <v>25</v>
      </c>
      <c r="B12" s="7">
        <v>528</v>
      </c>
      <c r="C12" s="12">
        <v>3019.5</v>
      </c>
      <c r="D12" s="12">
        <v>3578</v>
      </c>
    </row>
    <row r="13" spans="1:4" x14ac:dyDescent="0.2">
      <c r="A13" s="7" t="s">
        <v>27</v>
      </c>
      <c r="B13" s="7">
        <v>108</v>
      </c>
      <c r="C13" s="12">
        <v>606.5</v>
      </c>
      <c r="D13" s="12">
        <v>718.5</v>
      </c>
    </row>
    <row r="14" spans="1:4" x14ac:dyDescent="0.2">
      <c r="A14" s="7" t="s">
        <v>28</v>
      </c>
      <c r="B14" s="7">
        <v>415</v>
      </c>
      <c r="C14" s="12">
        <v>2506</v>
      </c>
      <c r="D14" s="12">
        <v>2969</v>
      </c>
    </row>
    <row r="15" spans="1:4" x14ac:dyDescent="0.2">
      <c r="A15" s="7" t="s">
        <v>30</v>
      </c>
      <c r="B15" s="7">
        <v>349</v>
      </c>
      <c r="C15" s="12">
        <v>2032.5</v>
      </c>
      <c r="D15" s="12">
        <v>2408</v>
      </c>
    </row>
    <row r="16" spans="1:4" x14ac:dyDescent="0.2">
      <c r="A16" s="7" t="s">
        <v>32</v>
      </c>
      <c r="B16" s="7">
        <v>687</v>
      </c>
      <c r="C16" s="12">
        <v>3891.5</v>
      </c>
      <c r="D16" s="12">
        <v>4611</v>
      </c>
    </row>
    <row r="17" spans="1:4" x14ac:dyDescent="0.2">
      <c r="A17" s="7" t="s">
        <v>33</v>
      </c>
      <c r="B17" s="7">
        <v>255</v>
      </c>
      <c r="C17" s="12">
        <v>1553</v>
      </c>
      <c r="D17" s="12">
        <v>1840</v>
      </c>
    </row>
    <row r="18" spans="1:4" x14ac:dyDescent="0.2">
      <c r="A18" s="7" t="s">
        <v>35</v>
      </c>
      <c r="B18" s="7">
        <v>436</v>
      </c>
      <c r="C18" s="12">
        <v>2488.5</v>
      </c>
      <c r="D18" s="12">
        <v>2948.5</v>
      </c>
    </row>
    <row r="19" spans="1:4" x14ac:dyDescent="0.2">
      <c r="A19" s="7" t="s">
        <v>36</v>
      </c>
      <c r="B19" s="7">
        <v>3190</v>
      </c>
      <c r="C19" s="12">
        <v>18505</v>
      </c>
      <c r="D19" s="12">
        <v>21925.5</v>
      </c>
    </row>
    <row r="20" spans="1:4" x14ac:dyDescent="0.2">
      <c r="A20" s="7" t="s">
        <v>38</v>
      </c>
      <c r="B20" s="7">
        <v>323</v>
      </c>
      <c r="C20" s="12">
        <v>1853.5</v>
      </c>
      <c r="D20" s="12">
        <v>2196</v>
      </c>
    </row>
    <row r="21" spans="1:4" x14ac:dyDescent="0.2">
      <c r="A21" s="7" t="s">
        <v>39</v>
      </c>
      <c r="B21" s="7">
        <v>1246</v>
      </c>
      <c r="C21" s="12">
        <v>7113.5</v>
      </c>
      <c r="D21" s="12">
        <v>8428</v>
      </c>
    </row>
    <row r="22" spans="1:4" x14ac:dyDescent="0.2">
      <c r="A22" s="7" t="s">
        <v>40</v>
      </c>
      <c r="B22" s="7">
        <v>1528</v>
      </c>
      <c r="C22" s="12">
        <v>8851.5</v>
      </c>
      <c r="D22" s="12">
        <v>10487.5</v>
      </c>
    </row>
    <row r="23" spans="1:4" x14ac:dyDescent="0.2">
      <c r="A23" s="7" t="s">
        <v>42</v>
      </c>
      <c r="B23" s="7">
        <v>96</v>
      </c>
      <c r="C23" s="12">
        <v>571.5</v>
      </c>
      <c r="D23" s="12">
        <v>677.5</v>
      </c>
    </row>
    <row r="24" spans="1:4" x14ac:dyDescent="0.2">
      <c r="A24" s="7" t="s">
        <v>44</v>
      </c>
      <c r="B24" s="7">
        <v>149</v>
      </c>
      <c r="C24" s="12">
        <v>860.5</v>
      </c>
      <c r="D24" s="12">
        <v>1019.5</v>
      </c>
    </row>
    <row r="25" spans="1:4" x14ac:dyDescent="0.2">
      <c r="A25" s="7" t="s">
        <v>46</v>
      </c>
      <c r="B25" s="7">
        <v>515</v>
      </c>
      <c r="C25" s="12">
        <v>2910</v>
      </c>
      <c r="D25" s="12">
        <v>3448</v>
      </c>
    </row>
    <row r="26" spans="1:4" x14ac:dyDescent="0.2">
      <c r="A26" s="7" t="s">
        <v>48</v>
      </c>
      <c r="B26" s="7">
        <v>671</v>
      </c>
      <c r="C26" s="12">
        <v>3880</v>
      </c>
      <c r="D26" s="12">
        <v>4597</v>
      </c>
    </row>
    <row r="27" spans="1:4" x14ac:dyDescent="0.2">
      <c r="A27" s="7" t="s">
        <v>49</v>
      </c>
      <c r="B27" s="7">
        <v>562</v>
      </c>
      <c r="C27" s="12">
        <v>3325.5</v>
      </c>
      <c r="D27" s="12">
        <v>3940.5</v>
      </c>
    </row>
    <row r="28" spans="1:4" x14ac:dyDescent="0.2">
      <c r="A28" s="7" t="s">
        <v>51</v>
      </c>
      <c r="B28" s="7">
        <v>490</v>
      </c>
      <c r="C28" s="12">
        <v>2852.5</v>
      </c>
      <c r="D28" s="12">
        <v>3379.5</v>
      </c>
    </row>
    <row r="29" spans="1:4" x14ac:dyDescent="0.2">
      <c r="A29" s="7" t="s">
        <v>52</v>
      </c>
      <c r="B29" s="7">
        <v>1914</v>
      </c>
      <c r="C29" s="12">
        <v>10872</v>
      </c>
      <c r="D29" s="12">
        <v>12881.5</v>
      </c>
    </row>
    <row r="30" spans="1:4" x14ac:dyDescent="0.2">
      <c r="A30" s="7" t="s">
        <v>53</v>
      </c>
      <c r="B30" s="7">
        <v>2604</v>
      </c>
      <c r="C30" s="12">
        <v>15139</v>
      </c>
      <c r="D30" s="12">
        <v>17937.5</v>
      </c>
    </row>
    <row r="31" spans="1:4" x14ac:dyDescent="0.2">
      <c r="A31" s="7" t="s">
        <v>54</v>
      </c>
      <c r="B31" s="7">
        <v>227</v>
      </c>
      <c r="C31" s="12">
        <v>1276</v>
      </c>
      <c r="D31" s="12">
        <v>1512</v>
      </c>
    </row>
    <row r="32" spans="1:4" x14ac:dyDescent="0.2">
      <c r="A32" s="7" t="s">
        <v>55</v>
      </c>
      <c r="B32" s="7">
        <v>131</v>
      </c>
      <c r="C32" s="12">
        <v>710</v>
      </c>
      <c r="D32" s="12">
        <v>841.5</v>
      </c>
    </row>
    <row r="33" spans="1:4" x14ac:dyDescent="0.2">
      <c r="A33" s="7" t="s">
        <v>6</v>
      </c>
      <c r="B33" s="7">
        <v>1895</v>
      </c>
      <c r="C33" s="12">
        <v>10982</v>
      </c>
      <c r="D33" s="12">
        <v>13011.5</v>
      </c>
    </row>
    <row r="34" spans="1:4" x14ac:dyDescent="0.2">
      <c r="A34" s="7" t="s">
        <v>50</v>
      </c>
      <c r="B34" s="7">
        <v>1135</v>
      </c>
      <c r="C34" s="12">
        <v>6594</v>
      </c>
      <c r="D34" s="12">
        <v>7812.5</v>
      </c>
    </row>
    <row r="35" spans="1:4" x14ac:dyDescent="0.2">
      <c r="A35" s="7" t="s">
        <v>8</v>
      </c>
      <c r="B35" s="7">
        <v>1241</v>
      </c>
      <c r="C35" s="12">
        <v>7148</v>
      </c>
      <c r="D35" s="12">
        <v>8469</v>
      </c>
    </row>
    <row r="36" spans="1:4" x14ac:dyDescent="0.2">
      <c r="A36" s="7" t="s">
        <v>10</v>
      </c>
      <c r="B36" s="7">
        <v>119</v>
      </c>
      <c r="C36" s="12">
        <v>675.5</v>
      </c>
      <c r="D36" s="12">
        <v>800.5</v>
      </c>
    </row>
    <row r="37" spans="1:4" x14ac:dyDescent="0.2">
      <c r="A37" s="7" t="s">
        <v>14</v>
      </c>
      <c r="B37" s="7">
        <v>1195</v>
      </c>
      <c r="C37" s="12">
        <v>7021</v>
      </c>
      <c r="D37" s="12">
        <v>8318.5</v>
      </c>
    </row>
    <row r="38" spans="1:4" x14ac:dyDescent="0.2">
      <c r="A38" s="7" t="s">
        <v>16</v>
      </c>
      <c r="B38" s="7">
        <v>663</v>
      </c>
      <c r="C38" s="12">
        <v>3764.5</v>
      </c>
      <c r="D38" s="12">
        <v>4460.5</v>
      </c>
    </row>
    <row r="39" spans="1:4" x14ac:dyDescent="0.2">
      <c r="A39" s="7" t="s">
        <v>19</v>
      </c>
      <c r="B39" s="7">
        <v>645</v>
      </c>
      <c r="C39" s="12">
        <v>3741.5</v>
      </c>
      <c r="D39" s="12">
        <v>4433</v>
      </c>
    </row>
    <row r="40" spans="1:4" x14ac:dyDescent="0.2">
      <c r="A40" s="7" t="s">
        <v>22</v>
      </c>
      <c r="B40" s="7">
        <v>1263</v>
      </c>
      <c r="C40" s="12">
        <v>7292.5</v>
      </c>
      <c r="D40" s="12">
        <v>8640.5</v>
      </c>
    </row>
    <row r="41" spans="1:4" x14ac:dyDescent="0.2">
      <c r="A41" s="7" t="s">
        <v>24</v>
      </c>
      <c r="B41" s="7">
        <v>740</v>
      </c>
      <c r="C41" s="12">
        <v>4163</v>
      </c>
      <c r="D41" s="12">
        <v>4932.5</v>
      </c>
    </row>
    <row r="42" spans="1:4" x14ac:dyDescent="0.2">
      <c r="A42" s="7" t="s">
        <v>26</v>
      </c>
      <c r="B42" s="7">
        <v>1028</v>
      </c>
      <c r="C42" s="12">
        <v>6022</v>
      </c>
      <c r="D42" s="12">
        <v>7135</v>
      </c>
    </row>
    <row r="43" spans="1:4" x14ac:dyDescent="0.2">
      <c r="A43" s="7" t="s">
        <v>29</v>
      </c>
      <c r="B43" s="7">
        <v>314</v>
      </c>
      <c r="C43" s="12">
        <v>1749.5</v>
      </c>
      <c r="D43" s="12">
        <v>2073</v>
      </c>
    </row>
    <row r="44" spans="1:4" x14ac:dyDescent="0.2">
      <c r="A44" s="7" t="s">
        <v>31</v>
      </c>
      <c r="B44" s="7">
        <v>2394</v>
      </c>
      <c r="C44" s="12">
        <v>13690</v>
      </c>
      <c r="D44" s="12">
        <v>16220</v>
      </c>
    </row>
    <row r="45" spans="1:4" x14ac:dyDescent="0.2">
      <c r="A45" s="7" t="s">
        <v>34</v>
      </c>
      <c r="B45" s="7">
        <v>755</v>
      </c>
      <c r="C45" s="12">
        <v>4457.5</v>
      </c>
      <c r="D45" s="12">
        <v>5281.5</v>
      </c>
    </row>
    <row r="46" spans="1:4" x14ac:dyDescent="0.2">
      <c r="A46" s="7" t="s">
        <v>37</v>
      </c>
      <c r="B46" s="7">
        <v>181</v>
      </c>
      <c r="C46" s="12">
        <v>1033.5</v>
      </c>
      <c r="D46" s="12">
        <v>1224.5</v>
      </c>
    </row>
    <row r="47" spans="1:4" x14ac:dyDescent="0.2">
      <c r="A47" s="7" t="s">
        <v>41</v>
      </c>
      <c r="B47" s="7">
        <v>347</v>
      </c>
      <c r="C47" s="12">
        <v>2015</v>
      </c>
      <c r="D47" s="12">
        <v>2387.5</v>
      </c>
    </row>
    <row r="48" spans="1:4" x14ac:dyDescent="0.2">
      <c r="A48" s="7" t="s">
        <v>43</v>
      </c>
      <c r="B48" s="7">
        <v>1688</v>
      </c>
      <c r="C48" s="12">
        <v>9781</v>
      </c>
      <c r="D48" s="12">
        <v>11589</v>
      </c>
    </row>
    <row r="49" spans="1:4" x14ac:dyDescent="0.2">
      <c r="A49" s="7" t="s">
        <v>45</v>
      </c>
      <c r="B49" s="7">
        <v>387</v>
      </c>
      <c r="C49" s="12">
        <v>2240.5</v>
      </c>
      <c r="D49" s="12">
        <v>2654.5</v>
      </c>
    </row>
    <row r="50" spans="1:4" x14ac:dyDescent="0.2">
      <c r="A50" s="7" t="s">
        <v>47</v>
      </c>
      <c r="B50" s="7">
        <v>1096</v>
      </c>
      <c r="C50" s="12">
        <v>6264.5</v>
      </c>
      <c r="D50" s="12">
        <v>7422.5</v>
      </c>
    </row>
    <row r="51" spans="1:4" x14ac:dyDescent="0.2">
      <c r="A51" s="7" t="s">
        <v>56</v>
      </c>
      <c r="B51" s="7">
        <v>188</v>
      </c>
      <c r="C51" s="12">
        <v>1051</v>
      </c>
      <c r="D51" s="12">
        <v>1245</v>
      </c>
    </row>
    <row r="52" spans="1:4" x14ac:dyDescent="0.2">
      <c r="A52" s="7" t="s">
        <v>18</v>
      </c>
      <c r="B52" s="7">
        <v>6310</v>
      </c>
      <c r="C52" s="12">
        <v>37068</v>
      </c>
      <c r="D52" s="12">
        <v>43919.5</v>
      </c>
    </row>
    <row r="53" spans="1:4" x14ac:dyDescent="0.2">
      <c r="A53" s="7" t="s">
        <v>57</v>
      </c>
      <c r="B53" s="7">
        <v>560</v>
      </c>
      <c r="C53" s="13">
        <v>3227.5</v>
      </c>
      <c r="D53" s="12">
        <v>3824</v>
      </c>
    </row>
    <row r="54" spans="1:4" x14ac:dyDescent="0.2">
      <c r="A54" s="8" t="s">
        <v>3</v>
      </c>
      <c r="B54" s="9">
        <f>SUM(B1:B53)</f>
        <v>73234</v>
      </c>
      <c r="C54" s="12">
        <f>SUM(C1:C53)</f>
        <v>422000</v>
      </c>
      <c r="D54" s="29">
        <f>SUM(D1:D53)</f>
        <v>500000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4" workbookViewId="0">
      <selection activeCell="F19" sqref="F19"/>
    </sheetView>
  </sheetViews>
  <sheetFormatPr baseColWidth="10" defaultRowHeight="15" x14ac:dyDescent="0.25"/>
  <cols>
    <col min="1" max="1" width="13.42578125" customWidth="1"/>
    <col min="2" max="2" width="21.85546875" customWidth="1"/>
    <col min="3" max="4" width="14.42578125" customWidth="1"/>
    <col min="5" max="5" width="14.7109375" customWidth="1"/>
    <col min="6" max="10" width="14.42578125" customWidth="1"/>
  </cols>
  <sheetData>
    <row r="1" spans="1:9" ht="21" x14ac:dyDescent="0.35">
      <c r="A1" s="26" t="s">
        <v>61</v>
      </c>
      <c r="B1" s="19"/>
      <c r="C1" s="19"/>
      <c r="D1" s="19"/>
      <c r="E1" s="19"/>
      <c r="F1" s="19"/>
      <c r="G1" s="19"/>
      <c r="H1" s="19"/>
      <c r="I1" s="19"/>
    </row>
    <row r="3" spans="1:9" ht="18.75" x14ac:dyDescent="0.3">
      <c r="A3" s="2" t="s">
        <v>74</v>
      </c>
    </row>
    <row r="4" spans="1:9" ht="15.75" thickBot="1" x14ac:dyDescent="0.3">
      <c r="A4" s="27" t="s">
        <v>75</v>
      </c>
      <c r="D4" s="30" t="s">
        <v>58</v>
      </c>
      <c r="E4" s="30"/>
      <c r="F4" s="30"/>
    </row>
    <row r="5" spans="1:9" ht="15.75" thickBot="1" x14ac:dyDescent="0.3">
      <c r="A5" t="s">
        <v>0</v>
      </c>
      <c r="B5" s="1"/>
      <c r="C5" s="1"/>
      <c r="D5" s="31" t="s">
        <v>23</v>
      </c>
      <c r="E5" s="32"/>
      <c r="F5" s="33"/>
    </row>
    <row r="6" spans="1:9" ht="15.75" thickBot="1" x14ac:dyDescent="0.3">
      <c r="B6" s="1"/>
      <c r="C6" s="1"/>
      <c r="D6" s="10"/>
      <c r="E6" s="10"/>
      <c r="F6" s="10"/>
    </row>
    <row r="7" spans="1:9" ht="15.75" thickBot="1" x14ac:dyDescent="0.3">
      <c r="A7" t="s">
        <v>1</v>
      </c>
      <c r="D7" s="14"/>
      <c r="E7" s="16">
        <f>VLOOKUP($D$5,Population!$A$1:$B$53,2,0)</f>
        <v>7141</v>
      </c>
      <c r="F7" s="14"/>
    </row>
    <row r="8" spans="1:9" ht="15.75" thickBot="1" x14ac:dyDescent="0.3">
      <c r="D8" s="10"/>
      <c r="E8" s="11"/>
      <c r="F8" s="10"/>
    </row>
    <row r="9" spans="1:9" ht="15.75" thickBot="1" x14ac:dyDescent="0.3">
      <c r="A9" t="s">
        <v>2</v>
      </c>
      <c r="D9" s="14"/>
      <c r="E9" s="16">
        <f>Population!$B$54</f>
        <v>73234</v>
      </c>
      <c r="F9" s="15"/>
    </row>
    <row r="11" spans="1:9" x14ac:dyDescent="0.25">
      <c r="A11" s="4" t="s">
        <v>65</v>
      </c>
    </row>
    <row r="12" spans="1:9" x14ac:dyDescent="0.25">
      <c r="G12" s="3"/>
    </row>
    <row r="13" spans="1:9" x14ac:dyDescent="0.25">
      <c r="A13" t="s">
        <v>62</v>
      </c>
      <c r="C13" s="20">
        <v>817982</v>
      </c>
    </row>
    <row r="14" spans="1:9" x14ac:dyDescent="0.25">
      <c r="A14" t="s">
        <v>67</v>
      </c>
      <c r="C14" s="21">
        <v>422000</v>
      </c>
    </row>
    <row r="15" spans="1:9" x14ac:dyDescent="0.25">
      <c r="C15" s="23">
        <f>C13-C14</f>
        <v>395982</v>
      </c>
    </row>
    <row r="16" spans="1:9" x14ac:dyDescent="0.25">
      <c r="C16" s="23"/>
    </row>
    <row r="17" spans="1:11" x14ac:dyDescent="0.25">
      <c r="A17" s="4" t="s">
        <v>64</v>
      </c>
      <c r="B17" s="4"/>
      <c r="C17" s="22">
        <f>C15</f>
        <v>395982</v>
      </c>
    </row>
    <row r="18" spans="1:11" x14ac:dyDescent="0.25">
      <c r="A18" s="4"/>
      <c r="B18" s="4"/>
      <c r="C18" s="22"/>
    </row>
    <row r="19" spans="1:11" x14ac:dyDescent="0.25">
      <c r="A19" s="28" t="s">
        <v>72</v>
      </c>
      <c r="B19" s="28"/>
      <c r="C19" s="20">
        <f>C13/E9*E7</f>
        <v>79760.896059207473</v>
      </c>
    </row>
    <row r="20" spans="1:11" x14ac:dyDescent="0.25">
      <c r="A20" s="28" t="s">
        <v>73</v>
      </c>
      <c r="B20" s="28"/>
      <c r="C20" s="21">
        <f>VLOOKUP($D$5,Population!$A$1:$C$53,3,0)</f>
        <v>40648</v>
      </c>
    </row>
    <row r="22" spans="1:11" x14ac:dyDescent="0.25">
      <c r="A22" s="4" t="s">
        <v>66</v>
      </c>
      <c r="B22" s="4"/>
      <c r="C22" s="18">
        <f>C19-C20</f>
        <v>39112.896059207473</v>
      </c>
    </row>
    <row r="24" spans="1:11" x14ac:dyDescent="0.25">
      <c r="A24" s="5" t="s">
        <v>59</v>
      </c>
      <c r="B24" s="5"/>
      <c r="C24" s="17" t="s">
        <v>70</v>
      </c>
      <c r="D24" s="17" t="s">
        <v>4</v>
      </c>
      <c r="E24" s="17" t="s">
        <v>60</v>
      </c>
      <c r="F24" s="18">
        <f>C22</f>
        <v>39112.896059207473</v>
      </c>
      <c r="H24" s="3"/>
      <c r="I24" s="3"/>
      <c r="J24" s="3"/>
      <c r="K24" s="3"/>
    </row>
    <row r="27" spans="1:11" x14ac:dyDescent="0.25">
      <c r="A27" s="4" t="s">
        <v>68</v>
      </c>
    </row>
    <row r="29" spans="1:11" x14ac:dyDescent="0.25">
      <c r="A29" t="s">
        <v>63</v>
      </c>
      <c r="C29" s="3">
        <v>820749</v>
      </c>
    </row>
    <row r="30" spans="1:11" x14ac:dyDescent="0.25">
      <c r="A30" t="s">
        <v>67</v>
      </c>
      <c r="C30" s="24">
        <v>500000</v>
      </c>
    </row>
    <row r="31" spans="1:11" x14ac:dyDescent="0.25">
      <c r="C31" s="3">
        <f>C29-C30</f>
        <v>320749</v>
      </c>
    </row>
    <row r="32" spans="1:11" x14ac:dyDescent="0.25">
      <c r="C32" s="3"/>
    </row>
    <row r="33" spans="1:10" x14ac:dyDescent="0.25">
      <c r="A33" s="4" t="s">
        <v>64</v>
      </c>
      <c r="C33" s="25">
        <f>C31</f>
        <v>320749</v>
      </c>
    </row>
    <row r="34" spans="1:10" x14ac:dyDescent="0.25">
      <c r="A34" s="4"/>
      <c r="C34" s="25"/>
    </row>
    <row r="35" spans="1:10" x14ac:dyDescent="0.25">
      <c r="A35" s="28" t="s">
        <v>72</v>
      </c>
      <c r="C35" s="20">
        <f>C29/E9*E7</f>
        <v>80030.704440560396</v>
      </c>
    </row>
    <row r="36" spans="1:10" x14ac:dyDescent="0.25">
      <c r="A36" s="28" t="s">
        <v>73</v>
      </c>
      <c r="C36" s="21">
        <f>VLOOKUP($D$5,Population!$A$1:$D$53,4,0)</f>
        <v>48161</v>
      </c>
    </row>
    <row r="37" spans="1:10" x14ac:dyDescent="0.25">
      <c r="C37" s="3"/>
    </row>
    <row r="38" spans="1:10" x14ac:dyDescent="0.25">
      <c r="A38" s="4" t="s">
        <v>69</v>
      </c>
      <c r="B38" s="4"/>
      <c r="C38" s="18">
        <f>C35-C36</f>
        <v>31869.704440560396</v>
      </c>
    </row>
    <row r="39" spans="1:10" x14ac:dyDescent="0.25">
      <c r="C39" s="3"/>
    </row>
    <row r="40" spans="1:10" x14ac:dyDescent="0.25">
      <c r="A40" s="5" t="s">
        <v>59</v>
      </c>
      <c r="B40" s="5"/>
      <c r="C40" s="17" t="s">
        <v>71</v>
      </c>
      <c r="D40" s="17" t="s">
        <v>4</v>
      </c>
      <c r="E40" s="17" t="s">
        <v>60</v>
      </c>
      <c r="F40" s="18">
        <f>C38</f>
        <v>31869.704440560396</v>
      </c>
      <c r="H40" s="3"/>
      <c r="J40" s="3"/>
    </row>
    <row r="41" spans="1:10" x14ac:dyDescent="0.25">
      <c r="C41" s="3"/>
    </row>
  </sheetData>
  <dataConsolidate/>
  <mergeCells count="2">
    <mergeCell ref="D4:F4"/>
    <mergeCell ref="D5:F5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Population!$A$1:$A$53</xm:f>
          </x14:formula1>
          <xm:sqref>H5 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Comptes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2021-09-28T12:13:07Z</cp:lastPrinted>
  <dcterms:created xsi:type="dcterms:W3CDTF">2019-10-04T12:09:07Z</dcterms:created>
  <dcterms:modified xsi:type="dcterms:W3CDTF">2021-09-29T09:10:20Z</dcterms:modified>
</cp:coreProperties>
</file>