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46" activeTab="46"/>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<sst xmlns="http://schemas.openxmlformats.org/spreadsheetml/2006/main" count="5457" uniqueCount="864">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</sst>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xf numFmtId="0" fontId="6" fillId="0" borderId="0" xfId="0" applyFont="1" applyBorder="1" applyAlignment="1">
      <alignment horizontal="right"/>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9" t="s">
        <v>71</v>
      </c>
      <c r="C5" s="220"/>
      <c r="D5" s="221"/>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6" t="s">
        <v>740</v>
      </c>
      <c r="H2" s="217"/>
      <c r="I2" s="217"/>
      <c r="J2" s="217"/>
      <c r="K2" s="218"/>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2" t="s">
        <v>645</v>
      </c>
      <c r="B14" s="223"/>
      <c r="C14" s="223"/>
      <c r="D14" s="223"/>
      <c r="E14" s="223"/>
      <c r="F14" s="223"/>
      <c r="G14" s="223"/>
      <c r="H14" s="224"/>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2" t="s">
        <v>657</v>
      </c>
      <c r="B24" s="223"/>
      <c r="C24" s="223"/>
      <c r="D24" s="223"/>
      <c r="E24" s="223"/>
      <c r="F24" s="223"/>
      <c r="G24" s="223"/>
      <c r="H24" s="224"/>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2" t="s">
        <v>665</v>
      </c>
      <c r="B32" s="223"/>
      <c r="C32" s="223"/>
      <c r="D32" s="223"/>
      <c r="E32" s="223"/>
      <c r="F32" s="223"/>
      <c r="G32" s="223"/>
      <c r="H32" s="224"/>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2" t="s">
        <v>676</v>
      </c>
      <c r="B42" s="223"/>
      <c r="C42" s="223"/>
      <c r="D42" s="223"/>
      <c r="E42" s="223"/>
      <c r="F42" s="223"/>
      <c r="G42" s="223"/>
      <c r="H42" s="224"/>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2" t="s">
        <v>687</v>
      </c>
      <c r="B53" s="223"/>
      <c r="C53" s="223"/>
      <c r="D53" s="223"/>
      <c r="E53" s="223"/>
      <c r="F53" s="223"/>
      <c r="G53" s="223"/>
      <c r="H53" s="224"/>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2" t="s">
        <v>696</v>
      </c>
      <c r="B62" s="223"/>
      <c r="C62" s="223"/>
      <c r="D62" s="223"/>
      <c r="E62" s="223"/>
      <c r="F62" s="223"/>
      <c r="G62" s="223"/>
      <c r="H62" s="224"/>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2" t="s">
        <v>705</v>
      </c>
      <c r="B71" s="223"/>
      <c r="C71" s="223"/>
      <c r="D71" s="223"/>
      <c r="E71" s="223"/>
      <c r="F71" s="223"/>
      <c r="G71" s="223"/>
      <c r="H71" s="224"/>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2" t="s">
        <v>717</v>
      </c>
      <c r="B81" s="223"/>
      <c r="C81" s="223"/>
      <c r="D81" s="223"/>
      <c r="E81" s="223"/>
      <c r="F81" s="223"/>
      <c r="G81" s="223"/>
      <c r="H81" s="224"/>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2" t="s">
        <v>724</v>
      </c>
      <c r="B89" s="223"/>
      <c r="C89" s="223"/>
      <c r="D89" s="223"/>
      <c r="E89" s="223"/>
      <c r="F89" s="223"/>
      <c r="G89" s="223"/>
      <c r="H89" s="224"/>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2" t="s">
        <v>732</v>
      </c>
      <c r="B98" s="223"/>
      <c r="C98" s="223"/>
      <c r="D98" s="223"/>
      <c r="E98" s="223"/>
      <c r="F98" s="223"/>
      <c r="G98" s="223"/>
      <c r="H98" s="224"/>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5" t="s">
        <v>494</v>
      </c>
      <c r="B8" s="225"/>
      <c r="C8" s="225"/>
      <c r="D8" s="225"/>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5" t="s">
        <v>494</v>
      </c>
      <c r="B8" s="225"/>
      <c r="C8" s="225"/>
      <c r="D8" s="225"/>
    </row>
    <row r="9" spans="1:60" ht="15.75" thickBot="1" x14ac:dyDescent="0.3"/>
    <row r="10" spans="1:60" ht="15.75" thickBot="1" x14ac:dyDescent="0.3">
      <c r="A10" s="226" t="s">
        <v>566</v>
      </c>
      <c r="B10" s="227"/>
      <c r="C10" s="227"/>
      <c r="D10" s="228"/>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5"/>
      <c r="B1" s="225"/>
      <c r="C1" s="225"/>
      <c r="D1" s="225"/>
    </row>
    <row r="2" spans="1:8" ht="18.75" x14ac:dyDescent="0.3">
      <c r="A2" s="232" t="s">
        <v>855</v>
      </c>
      <c r="B2" s="232"/>
      <c r="C2" s="232"/>
      <c r="D2" s="232"/>
      <c r="E2" s="225"/>
      <c r="F2" s="225"/>
      <c r="G2" s="225"/>
      <c r="H2" s="225"/>
    </row>
    <row r="3" spans="1:8" ht="18.75" x14ac:dyDescent="0.3">
      <c r="A3" s="155"/>
      <c r="B3" s="155"/>
      <c r="C3" s="155"/>
      <c r="D3" s="155"/>
      <c r="E3" s="155"/>
      <c r="F3" s="155"/>
      <c r="G3" s="155"/>
      <c r="H3" s="155"/>
    </row>
    <row r="4" spans="1:8" ht="15.75" thickBot="1" x14ac:dyDescent="0.3">
      <c r="B4" s="233" t="s">
        <v>797</v>
      </c>
      <c r="C4" s="233"/>
      <c r="D4" s="233"/>
    </row>
    <row r="5" spans="1:8" ht="15.75" thickBot="1" x14ac:dyDescent="0.3">
      <c r="A5" s="156" t="s">
        <v>573</v>
      </c>
      <c r="B5" s="219" t="s">
        <v>71</v>
      </c>
      <c r="C5" s="220"/>
      <c r="D5" s="221"/>
      <c r="F5" s="110"/>
    </row>
    <row r="6" spans="1:8" ht="15.75" thickBot="1" x14ac:dyDescent="0.3">
      <c r="E6" s="7"/>
      <c r="H6" s="117"/>
    </row>
    <row r="7" spans="1:8" ht="15.75" thickBot="1" x14ac:dyDescent="0.3">
      <c r="A7" s="229" t="s">
        <v>566</v>
      </c>
      <c r="B7" s="230"/>
      <c r="C7" s="230"/>
      <c r="D7" s="231"/>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9" t="s">
        <v>752</v>
      </c>
      <c r="C5" s="220"/>
      <c r="D5" s="221"/>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8"/>
  <sheetViews>
    <sheetView tabSelected="1" workbookViewId="0">
      <selection activeCell="E3" sqref="E3"/>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857</v>
      </c>
      <c r="B1" s="7"/>
      <c r="C1" s="7"/>
      <c r="D1" s="7"/>
      <c r="E1" s="78"/>
    </row>
    <row r="3" spans="1:7" ht="15.75" thickBot="1" x14ac:dyDescent="0.3">
      <c r="E3" s="213" t="s">
        <v>758</v>
      </c>
      <c r="F3" s="234"/>
      <c r="G3" s="234"/>
    </row>
    <row r="4" spans="1:7" ht="15.75" thickBot="1" x14ac:dyDescent="0.3">
      <c r="A4" t="s">
        <v>749</v>
      </c>
      <c r="E4" s="174" t="s">
        <v>752</v>
      </c>
    </row>
    <row r="7" spans="1:7" ht="21" x14ac:dyDescent="0.35">
      <c r="A7" s="73">
        <v>1</v>
      </c>
      <c r="B7" s="73"/>
      <c r="C7" s="73"/>
      <c r="D7" s="73"/>
      <c r="E7" s="73" t="s">
        <v>239</v>
      </c>
      <c r="F7" s="175">
        <f>HLOOKUP($E$4,'8.9 Bourgeoisie bilan'!$F$3:$S$228,2,0)</f>
        <v>112951.42</v>
      </c>
    </row>
    <row r="8" spans="1:7" x14ac:dyDescent="0.25">
      <c r="A8" s="78"/>
      <c r="B8" s="74">
        <v>10</v>
      </c>
      <c r="C8" s="74"/>
      <c r="D8" s="74"/>
      <c r="E8" s="74" t="s">
        <v>240</v>
      </c>
      <c r="F8" s="75">
        <f>HLOOKUP($E$4,'8.9 Bourgeoisie bilan'!$F$3:$S$228,2,0)</f>
        <v>112951.42</v>
      </c>
    </row>
    <row r="9" spans="1:7" x14ac:dyDescent="0.25">
      <c r="A9" s="79"/>
      <c r="B9" s="79"/>
      <c r="C9" s="69">
        <v>100</v>
      </c>
      <c r="D9" s="69"/>
      <c r="E9" s="69" t="s">
        <v>241</v>
      </c>
      <c r="F9" s="70">
        <f>HLOOKUP($E$4,'8.9 Bourgeoisie bilan'!$F$3:$S$228,2,0)</f>
        <v>112951.42</v>
      </c>
    </row>
    <row r="10" spans="1:7" x14ac:dyDescent="0.25">
      <c r="D10">
        <v>1000</v>
      </c>
      <c r="E10" t="s">
        <v>313</v>
      </c>
      <c r="F10" s="4">
        <f>HLOOKUP($E$4,'8.9 Bourgeoisie bilan'!$F$3:$S$228,5,0)</f>
        <v>247</v>
      </c>
    </row>
    <row r="11" spans="1:7" x14ac:dyDescent="0.25">
      <c r="D11">
        <v>1001</v>
      </c>
      <c r="E11" t="s">
        <v>314</v>
      </c>
      <c r="F11" s="4">
        <f>HLOOKUP($E$4,'8.9 Bourgeoisie bilan'!$F$3:$S$228,6,0)</f>
        <v>1946.72</v>
      </c>
    </row>
    <row r="12" spans="1:7" x14ac:dyDescent="0.25">
      <c r="D12">
        <v>1002</v>
      </c>
      <c r="E12" t="s">
        <v>322</v>
      </c>
      <c r="F12" s="4">
        <f>HLOOKUP($E$4,'8.9 Bourgeoisie bilan'!$F$3:$S$228,7,0)</f>
        <v>89842.7</v>
      </c>
    </row>
    <row r="13" spans="1:7" x14ac:dyDescent="0.25">
      <c r="D13">
        <v>1003</v>
      </c>
      <c r="E13" t="s">
        <v>315</v>
      </c>
      <c r="F13" s="4">
        <f>HLOOKUP($E$4,'8.9 Bourgeoisie bilan'!$F$3:$S$228,8,0)</f>
        <v>0</v>
      </c>
    </row>
    <row r="14" spans="1:7" x14ac:dyDescent="0.25">
      <c r="D14">
        <v>1004</v>
      </c>
      <c r="E14" t="s">
        <v>316</v>
      </c>
      <c r="F14" s="4">
        <f>HLOOKUP($E$4,'8.9 Bourgeoisie bilan'!$F$3:$S$228,9,0)</f>
        <v>0</v>
      </c>
    </row>
    <row r="15" spans="1:7" x14ac:dyDescent="0.25">
      <c r="D15">
        <v>1009</v>
      </c>
      <c r="E15" t="s">
        <v>317</v>
      </c>
      <c r="F15" s="4">
        <f>HLOOKUP($E$4,'8.9 Bourgeoisie bilan'!$F$3:$S$228,10,0)</f>
        <v>0</v>
      </c>
    </row>
    <row r="16" spans="1:7"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2023-06-06T07:59:22Z</cp:lastPrinted>
  <dcterms:created xsi:type="dcterms:W3CDTF">2015-10-26T07:38:03Z</dcterms:created>
  <dcterms:modified xsi:type="dcterms:W3CDTF">2023-06-06T09:04:20Z</dcterms:modified>
</cp:coreProperties>
</file>