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4" activeTab="34"/>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9" i="39" s="1"/>
  <c r="E34" i="35"/>
  <c r="E17" i="38" s="1"/>
  <c r="E8" i="35"/>
  <c r="E15" i="40" s="1"/>
  <c r="E39" i="35"/>
  <c r="E17" i="35"/>
  <c r="E17" i="40" s="1"/>
  <c r="F5" i="39"/>
  <c r="F7" i="39" s="1"/>
  <c r="G5" i="39"/>
  <c r="G7" i="39" s="1"/>
  <c r="H5" i="39"/>
  <c r="H7" i="39" s="1"/>
  <c r="I5" i="39"/>
  <c r="I7" i="39" s="1"/>
  <c r="J5" i="39"/>
  <c r="J7" i="39" s="1"/>
  <c r="K5" i="39"/>
  <c r="K7" i="39" s="1"/>
  <c r="L5" i="39"/>
  <c r="L7" i="39" s="1"/>
  <c r="M5" i="39"/>
  <c r="M7" i="39" s="1"/>
  <c r="N5" i="39"/>
  <c r="N7" i="39" s="1"/>
  <c r="O5" i="39"/>
  <c r="O7" i="39" s="1"/>
  <c r="P5" i="39"/>
  <c r="P7" i="39" s="1"/>
  <c r="Q5" i="39"/>
  <c r="Q7" i="39" s="1"/>
  <c r="R5" i="39"/>
  <c r="R7" i="39" s="1"/>
  <c r="S5" i="39"/>
  <c r="S7" i="39" s="1"/>
  <c r="T5" i="39"/>
  <c r="T7" i="39" s="1"/>
  <c r="U5" i="39"/>
  <c r="U7" i="39" s="1"/>
  <c r="V5" i="39"/>
  <c r="V7" i="39" s="1"/>
  <c r="W5" i="39"/>
  <c r="W7" i="39" s="1"/>
  <c r="X5" i="39"/>
  <c r="X7" i="39" s="1"/>
  <c r="Y5" i="39"/>
  <c r="Y7" i="39" s="1"/>
  <c r="Z5" i="39"/>
  <c r="Z7" i="39" s="1"/>
  <c r="AA5" i="39"/>
  <c r="AA7" i="39" s="1"/>
  <c r="AB5" i="39"/>
  <c r="AB7" i="39" s="1"/>
  <c r="AC5" i="39"/>
  <c r="AC7" i="39" s="1"/>
  <c r="AD5" i="39"/>
  <c r="AD7" i="39" s="1"/>
  <c r="AE5" i="39"/>
  <c r="AE7" i="39" s="1"/>
  <c r="AF5" i="39"/>
  <c r="AF7" i="39" s="1"/>
  <c r="AG5" i="39"/>
  <c r="AG7" i="39" s="1"/>
  <c r="AH5" i="39"/>
  <c r="AH7" i="39" s="1"/>
  <c r="AI5" i="39"/>
  <c r="AI7" i="39" s="1"/>
  <c r="AJ5" i="39"/>
  <c r="AJ7" i="39" s="1"/>
  <c r="AK5" i="39"/>
  <c r="AK7" i="39" s="1"/>
  <c r="AL5" i="39"/>
  <c r="AL7" i="39" s="1"/>
  <c r="AM5" i="39"/>
  <c r="AM7" i="39" s="1"/>
  <c r="AN5" i="39"/>
  <c r="AN7" i="39" s="1"/>
  <c r="AO5" i="39"/>
  <c r="AO7" i="39" s="1"/>
  <c r="AP5" i="39"/>
  <c r="AP7" i="39" s="1"/>
  <c r="AQ5" i="39"/>
  <c r="AQ7" i="39" s="1"/>
  <c r="AR5" i="39"/>
  <c r="AR7" i="39" s="1"/>
  <c r="AS5" i="39"/>
  <c r="AS7" i="39" s="1"/>
  <c r="AT5" i="39"/>
  <c r="AT7" i="39" s="1"/>
  <c r="AU5" i="39"/>
  <c r="AU7" i="39" s="1"/>
  <c r="AV5" i="39"/>
  <c r="AV7" i="39" s="1"/>
  <c r="AW5" i="39"/>
  <c r="AW7" i="39" s="1"/>
  <c r="AX5" i="39"/>
  <c r="AX7" i="39" s="1"/>
  <c r="AY5" i="39"/>
  <c r="AY7" i="39" s="1"/>
  <c r="AZ5" i="39"/>
  <c r="AZ7" i="39" s="1"/>
  <c r="BA5" i="39"/>
  <c r="BA7" i="39" s="1"/>
  <c r="BB5" i="39"/>
  <c r="BB7" i="39" s="1"/>
  <c r="BC5" i="39"/>
  <c r="BC7" i="39" s="1"/>
  <c r="BD5" i="39"/>
  <c r="BD7" i="39" s="1"/>
  <c r="BE5" i="39"/>
  <c r="BE7" i="39" s="1"/>
  <c r="E5" i="39"/>
  <c r="E7"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7"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7"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7"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5" i="39"/>
  <c r="E11" i="39"/>
  <c r="E41" i="40" s="1"/>
  <c r="BG5" i="39"/>
  <c r="BH5"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9" i="39" s="1"/>
  <c r="AS11"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9" i="39" s="1"/>
  <c r="AC11" i="39" s="1"/>
  <c r="AC41" i="40" s="1"/>
  <c r="AA36" i="37"/>
  <c r="AA33" i="40" s="1"/>
  <c r="U15" i="35"/>
  <c r="U9" i="39" s="1"/>
  <c r="U11" i="39" s="1"/>
  <c r="U41" i="40" s="1"/>
  <c r="AU36" i="37"/>
  <c r="AU33" i="40" s="1"/>
  <c r="AD41" i="35"/>
  <c r="AD24" i="40" s="1"/>
  <c r="AD36" i="37"/>
  <c r="AD33" i="40" s="1"/>
  <c r="P36" i="37"/>
  <c r="P33" i="40" s="1"/>
  <c r="G36" i="37"/>
  <c r="G33" i="40" s="1"/>
  <c r="I8" i="35"/>
  <c r="I15" i="40" s="1"/>
  <c r="BD36" i="37"/>
  <c r="BD33" i="40" s="1"/>
  <c r="L36" i="37"/>
  <c r="L33" i="40" s="1"/>
  <c r="M41" i="35"/>
  <c r="M24" i="40" s="1"/>
  <c r="M15" i="35"/>
  <c r="M9" i="39" s="1"/>
  <c r="M11" i="39" s="1"/>
  <c r="M41" i="40" s="1"/>
  <c r="Z41" i="35"/>
  <c r="Z24" i="40" s="1"/>
  <c r="BA15" i="35"/>
  <c r="BA9" i="39" s="1"/>
  <c r="BA11" i="39" s="1"/>
  <c r="BA41" i="40" s="1"/>
  <c r="BH32" i="37"/>
  <c r="O36" i="37"/>
  <c r="O33" i="40" s="1"/>
  <c r="BE9" i="39"/>
  <c r="BE11" i="39" s="1"/>
  <c r="BE41" i="40" s="1"/>
  <c r="BE17" i="35"/>
  <c r="BE17" i="40" s="1"/>
  <c r="AW9" i="39"/>
  <c r="AW11" i="39" s="1"/>
  <c r="AW41" i="40" s="1"/>
  <c r="AW17" i="35"/>
  <c r="AW17" i="40" s="1"/>
  <c r="AO9" i="39"/>
  <c r="AO11" i="39" s="1"/>
  <c r="AO41" i="40" s="1"/>
  <c r="AO17" i="35"/>
  <c r="AO17" i="40" s="1"/>
  <c r="AG9" i="39"/>
  <c r="AG11" i="39" s="1"/>
  <c r="AG41" i="40" s="1"/>
  <c r="AG17" i="35"/>
  <c r="AG17" i="40" s="1"/>
  <c r="Y9" i="39"/>
  <c r="Y11" i="39" s="1"/>
  <c r="Y41" i="40" s="1"/>
  <c r="Y17" i="35"/>
  <c r="Y17" i="40" s="1"/>
  <c r="Q9" i="39"/>
  <c r="Q11" i="39" s="1"/>
  <c r="Q41" i="40" s="1"/>
  <c r="Q17" i="35"/>
  <c r="Q17" i="40" s="1"/>
  <c r="I9" i="39"/>
  <c r="I11" i="39" s="1"/>
  <c r="I41" i="40" s="1"/>
  <c r="BG5" i="35"/>
  <c r="BF5" i="35"/>
  <c r="F8" i="35"/>
  <c r="BG6" i="35"/>
  <c r="BF6" i="35"/>
  <c r="AK9" i="39"/>
  <c r="X8" i="35"/>
  <c r="BC9" i="39"/>
  <c r="BC11" i="39" s="1"/>
  <c r="BC41" i="40" s="1"/>
  <c r="BC17" i="35"/>
  <c r="BC17" i="40" s="1"/>
  <c r="AY9" i="39"/>
  <c r="AY11" i="39" s="1"/>
  <c r="AY41" i="40" s="1"/>
  <c r="AY17" i="35"/>
  <c r="AY17" i="40" s="1"/>
  <c r="AU9" i="39"/>
  <c r="AU11" i="39" s="1"/>
  <c r="AU41" i="40" s="1"/>
  <c r="AU17" i="35"/>
  <c r="AU17" i="40" s="1"/>
  <c r="AQ9" i="39"/>
  <c r="AQ11" i="39" s="1"/>
  <c r="AQ41" i="40" s="1"/>
  <c r="AQ17" i="35"/>
  <c r="AQ17" i="40" s="1"/>
  <c r="AM9" i="39"/>
  <c r="AM11" i="39" s="1"/>
  <c r="AM41" i="40" s="1"/>
  <c r="AM17" i="35"/>
  <c r="AM17" i="40" s="1"/>
  <c r="BH10" i="35"/>
  <c r="AI9" i="39"/>
  <c r="AI11" i="39" s="1"/>
  <c r="AI41" i="40" s="1"/>
  <c r="AI17" i="35"/>
  <c r="AI17" i="40" s="1"/>
  <c r="AE9" i="39"/>
  <c r="AE11" i="39" s="1"/>
  <c r="AE41" i="40" s="1"/>
  <c r="AE17" i="35"/>
  <c r="AE17" i="40" s="1"/>
  <c r="AA9" i="39"/>
  <c r="AA11" i="39" s="1"/>
  <c r="AA41" i="40" s="1"/>
  <c r="AA17" i="35"/>
  <c r="AA17" i="40" s="1"/>
  <c r="W9" i="39"/>
  <c r="W11" i="39" s="1"/>
  <c r="W41" i="40" s="1"/>
  <c r="W17" i="35"/>
  <c r="W17" i="40" s="1"/>
  <c r="S9" i="39"/>
  <c r="S11" i="39" s="1"/>
  <c r="S41" i="40" s="1"/>
  <c r="S17" i="35"/>
  <c r="S17" i="40" s="1"/>
  <c r="O9" i="39"/>
  <c r="O11" i="39" s="1"/>
  <c r="O41" i="40" s="1"/>
  <c r="O17" i="35"/>
  <c r="O17" i="40" s="1"/>
  <c r="K9" i="39"/>
  <c r="K11" i="39" s="1"/>
  <c r="K41" i="40" s="1"/>
  <c r="K17" i="35"/>
  <c r="K17" i="40" s="1"/>
  <c r="G9" i="39"/>
  <c r="G11"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9" i="39"/>
  <c r="BD11" i="39" s="1"/>
  <c r="BD41" i="40" s="1"/>
  <c r="BD17" i="35"/>
  <c r="BD17" i="40" s="1"/>
  <c r="BB9" i="39"/>
  <c r="BB11" i="39" s="1"/>
  <c r="BB41" i="40" s="1"/>
  <c r="BB17" i="35"/>
  <c r="BB17" i="40" s="1"/>
  <c r="AZ9" i="39"/>
  <c r="AZ11" i="39" s="1"/>
  <c r="AZ41" i="40" s="1"/>
  <c r="AZ17" i="35"/>
  <c r="AZ17" i="40" s="1"/>
  <c r="AX9" i="39"/>
  <c r="AX11" i="39" s="1"/>
  <c r="AX41" i="40" s="1"/>
  <c r="AX17" i="35"/>
  <c r="AX17" i="40" s="1"/>
  <c r="AV9" i="39"/>
  <c r="AV11" i="39" s="1"/>
  <c r="AV41" i="40" s="1"/>
  <c r="AV17" i="35"/>
  <c r="AV17" i="40" s="1"/>
  <c r="AT9" i="39"/>
  <c r="AT11" i="39" s="1"/>
  <c r="AT41" i="40" s="1"/>
  <c r="AT17" i="35"/>
  <c r="AT17" i="40" s="1"/>
  <c r="AR9" i="39"/>
  <c r="AR11" i="39" s="1"/>
  <c r="AR41" i="40" s="1"/>
  <c r="AR17" i="35"/>
  <c r="AR17" i="40" s="1"/>
  <c r="AP9" i="39"/>
  <c r="AP11" i="39" s="1"/>
  <c r="AP41" i="40" s="1"/>
  <c r="AP17" i="35"/>
  <c r="AP17" i="40" s="1"/>
  <c r="AN9" i="39"/>
  <c r="AN11" i="39" s="1"/>
  <c r="AN41" i="40" s="1"/>
  <c r="AN17" i="35"/>
  <c r="AN17" i="40" s="1"/>
  <c r="AL9" i="39"/>
  <c r="AL11" i="39" s="1"/>
  <c r="AL41" i="40" s="1"/>
  <c r="AL17" i="35"/>
  <c r="AL17" i="40" s="1"/>
  <c r="AJ9" i="39"/>
  <c r="AJ11" i="39" s="1"/>
  <c r="AJ41" i="40" s="1"/>
  <c r="AJ17" i="35"/>
  <c r="AJ17" i="40" s="1"/>
  <c r="AH9" i="39"/>
  <c r="AH11" i="39" s="1"/>
  <c r="AH41" i="40" s="1"/>
  <c r="AH17" i="35"/>
  <c r="AH17" i="40" s="1"/>
  <c r="AF9" i="39"/>
  <c r="AF11" i="39" s="1"/>
  <c r="AF41" i="40" s="1"/>
  <c r="AF17" i="35"/>
  <c r="AF17" i="40" s="1"/>
  <c r="AD9" i="39"/>
  <c r="AD11" i="39" s="1"/>
  <c r="AD41" i="40" s="1"/>
  <c r="AD17" i="35"/>
  <c r="AD17" i="40" s="1"/>
  <c r="AB9" i="39"/>
  <c r="AB11" i="39" s="1"/>
  <c r="AB41" i="40" s="1"/>
  <c r="AB17" i="35"/>
  <c r="AB17" i="40" s="1"/>
  <c r="Z9" i="39"/>
  <c r="Z11" i="39" s="1"/>
  <c r="Z41" i="40" s="1"/>
  <c r="Z17" i="35"/>
  <c r="Z17" i="40" s="1"/>
  <c r="V9" i="39"/>
  <c r="V11" i="39" s="1"/>
  <c r="V41" i="40" s="1"/>
  <c r="V17" i="35"/>
  <c r="V17" i="40" s="1"/>
  <c r="T9" i="39"/>
  <c r="T11" i="39" s="1"/>
  <c r="T41" i="40" s="1"/>
  <c r="T17" i="35"/>
  <c r="T17" i="40" s="1"/>
  <c r="R9" i="39"/>
  <c r="R11" i="39" s="1"/>
  <c r="R41" i="40" s="1"/>
  <c r="R17" i="35"/>
  <c r="R17" i="40" s="1"/>
  <c r="P9" i="39"/>
  <c r="P11" i="39" s="1"/>
  <c r="P41" i="40" s="1"/>
  <c r="P17" i="35"/>
  <c r="P17" i="40" s="1"/>
  <c r="N9" i="39"/>
  <c r="N11" i="39" s="1"/>
  <c r="N41" i="40" s="1"/>
  <c r="N17" i="35"/>
  <c r="N17" i="40" s="1"/>
  <c r="L9" i="39"/>
  <c r="L11" i="39" s="1"/>
  <c r="L41" i="40" s="1"/>
  <c r="L17" i="35"/>
  <c r="L17" i="40" s="1"/>
  <c r="J9" i="39"/>
  <c r="J11" i="39" s="1"/>
  <c r="J41" i="40" s="1"/>
  <c r="J17" i="35"/>
  <c r="J17" i="40" s="1"/>
  <c r="H9" i="39"/>
  <c r="H11"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T17" i="38"/>
  <c r="T21" i="38" s="1"/>
  <c r="T37" i="40" s="1"/>
  <c r="R22" i="40"/>
  <c r="R17" i="38"/>
  <c r="R21" i="38" s="1"/>
  <c r="R37" i="40" s="1"/>
  <c r="P22" i="40"/>
  <c r="P17" i="38"/>
  <c r="P21" i="38" s="1"/>
  <c r="P37" i="40" s="1"/>
  <c r="N22" i="40"/>
  <c r="N17" i="38"/>
  <c r="N21" i="38" s="1"/>
  <c r="N37" i="40" s="1"/>
  <c r="L22" i="40"/>
  <c r="L17" i="38"/>
  <c r="L21" i="38" s="1"/>
  <c r="L37" i="40" s="1"/>
  <c r="J22" i="40"/>
  <c r="J17" i="38"/>
  <c r="J21" i="38" s="1"/>
  <c r="J37" i="40" s="1"/>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BF33" i="40" l="1"/>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9" i="39"/>
  <c r="F17" i="35"/>
  <c r="F17" i="40" s="1"/>
  <c r="BH8" i="35"/>
  <c r="AK15" i="40"/>
  <c r="BH15" i="40" s="1"/>
  <c r="BH39" i="35"/>
  <c r="AK41" i="35"/>
  <c r="AK24" i="40" s="1"/>
  <c r="BH24" i="40" s="1"/>
  <c r="BG8" i="35"/>
  <c r="X15" i="40"/>
  <c r="BG15" i="40" s="1"/>
  <c r="BH9" i="39"/>
  <c r="BH11" i="39" s="1"/>
  <c r="AK11" i="39"/>
  <c r="AK41" i="40" s="1"/>
  <c r="BH41" i="40" s="1"/>
  <c r="BF8" i="35"/>
  <c r="F15" i="40"/>
  <c r="BF15" i="40" s="1"/>
  <c r="BG39" i="35"/>
  <c r="X41" i="35"/>
  <c r="X24" i="40" s="1"/>
  <c r="BG24" i="40" s="1"/>
  <c r="BG34" i="35"/>
  <c r="X22" i="40"/>
  <c r="X17" i="38"/>
  <c r="BG17" i="38" s="1"/>
  <c r="X9"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1" i="39"/>
  <c r="F41" i="40" s="1"/>
  <c r="BF41" i="40" s="1"/>
  <c r="BF9" i="39"/>
  <c r="BF11" i="39" s="1"/>
  <c r="BF21" i="38"/>
  <c r="X11" i="39"/>
  <c r="X41" i="40" s="1"/>
  <c r="BG41" i="40" s="1"/>
  <c r="BG9" i="39"/>
  <c r="BG11"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5"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5"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7" i="39"/>
  <c r="D39" i="38"/>
  <c r="D8" i="38"/>
  <c r="D12" i="38" s="1"/>
  <c r="D35" i="40" s="1"/>
  <c r="D32" i="37"/>
  <c r="D16" i="36"/>
  <c r="D8" i="36"/>
  <c r="D39" i="35"/>
  <c r="D34" i="35"/>
  <c r="D17" i="38" s="1"/>
  <c r="D15" i="35"/>
  <c r="D9" i="39" s="1"/>
  <c r="D8" i="35"/>
  <c r="D15" i="40" s="1"/>
  <c r="D19" i="38" l="1"/>
  <c r="D34" i="37"/>
  <c r="D36" i="37" s="1"/>
  <c r="D33" i="40" s="1"/>
  <c r="D41" i="35"/>
  <c r="D24" i="40" s="1"/>
  <c r="D11"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3" i="39"/>
  <c r="E3" i="38"/>
  <c r="E10" i="38" s="1"/>
  <c r="E3" i="37"/>
  <c r="E3" i="36"/>
  <c r="E3" i="35"/>
  <c r="G9" i="40"/>
  <c r="G3" i="39"/>
  <c r="G3" i="38"/>
  <c r="G10" i="38" s="1"/>
  <c r="G12" i="38" s="1"/>
  <c r="G35" i="40" s="1"/>
  <c r="G3" i="37"/>
  <c r="G3" i="36"/>
  <c r="G3" i="35"/>
  <c r="I9" i="40"/>
  <c r="I3" i="39"/>
  <c r="I3" i="38"/>
  <c r="I10" i="38" s="1"/>
  <c r="I12" i="38" s="1"/>
  <c r="I35" i="40" s="1"/>
  <c r="I3" i="37"/>
  <c r="I3" i="36"/>
  <c r="I3" i="35"/>
  <c r="K9" i="40"/>
  <c r="K3" i="39"/>
  <c r="K3" i="38"/>
  <c r="K10" i="38" s="1"/>
  <c r="K12" i="38" s="1"/>
  <c r="K35" i="40" s="1"/>
  <c r="K3" i="37"/>
  <c r="K3" i="36"/>
  <c r="K3" i="35"/>
  <c r="M9" i="40"/>
  <c r="M3" i="39"/>
  <c r="M3" i="38"/>
  <c r="M10" i="38" s="1"/>
  <c r="M12" i="38" s="1"/>
  <c r="M35" i="40" s="1"/>
  <c r="M3" i="37"/>
  <c r="M3" i="36"/>
  <c r="M3" i="35"/>
  <c r="O9" i="40"/>
  <c r="O3" i="39"/>
  <c r="O3" i="38"/>
  <c r="O10" i="38" s="1"/>
  <c r="O12" i="38" s="1"/>
  <c r="O35" i="40" s="1"/>
  <c r="O3" i="37"/>
  <c r="O3" i="36"/>
  <c r="O3" i="35"/>
  <c r="Q9" i="40"/>
  <c r="Q3" i="39"/>
  <c r="Q3" i="38"/>
  <c r="Q10" i="38" s="1"/>
  <c r="Q12" i="38" s="1"/>
  <c r="Q35" i="40" s="1"/>
  <c r="Q3" i="37"/>
  <c r="Q3" i="36"/>
  <c r="Q3" i="35"/>
  <c r="S9" i="40"/>
  <c r="S3" i="39"/>
  <c r="S3" i="38"/>
  <c r="S10" i="38" s="1"/>
  <c r="S12" i="38" s="1"/>
  <c r="S35" i="40" s="1"/>
  <c r="S3" i="37"/>
  <c r="S3" i="36"/>
  <c r="S3" i="35"/>
  <c r="U9" i="40"/>
  <c r="U3" i="39"/>
  <c r="U3" i="38"/>
  <c r="U10" i="38" s="1"/>
  <c r="U12" i="38" s="1"/>
  <c r="U35" i="40" s="1"/>
  <c r="U3" i="37"/>
  <c r="U3" i="36"/>
  <c r="U3" i="35"/>
  <c r="W9" i="40"/>
  <c r="W3" i="39"/>
  <c r="W3" i="38"/>
  <c r="W10" i="38" s="1"/>
  <c r="W12" i="38" s="1"/>
  <c r="W35" i="40" s="1"/>
  <c r="W3" i="37"/>
  <c r="W3" i="36"/>
  <c r="W3" i="35"/>
  <c r="Y9" i="40"/>
  <c r="Y3" i="39"/>
  <c r="Y3" i="38"/>
  <c r="Y10" i="38" s="1"/>
  <c r="Y12" i="38" s="1"/>
  <c r="Y35" i="40" s="1"/>
  <c r="Y3" i="37"/>
  <c r="Y3" i="36"/>
  <c r="Y3" i="35"/>
  <c r="AA9" i="40"/>
  <c r="AA3" i="39"/>
  <c r="AA3" i="38"/>
  <c r="AA10" i="38" s="1"/>
  <c r="AA12" i="38" s="1"/>
  <c r="AA35" i="40" s="1"/>
  <c r="AA3" i="37"/>
  <c r="AA3" i="36"/>
  <c r="AA3" i="35"/>
  <c r="AC9" i="40"/>
  <c r="AC3" i="39"/>
  <c r="AC3" i="38"/>
  <c r="AC10" i="38" s="1"/>
  <c r="AC12" i="38" s="1"/>
  <c r="AC35" i="40" s="1"/>
  <c r="AC3" i="37"/>
  <c r="AC3" i="36"/>
  <c r="AC3" i="35"/>
  <c r="AE9" i="40"/>
  <c r="AE3" i="39"/>
  <c r="AE3" i="38"/>
  <c r="AE10" i="38" s="1"/>
  <c r="AE12" i="38" s="1"/>
  <c r="AE35" i="40" s="1"/>
  <c r="AE3" i="37"/>
  <c r="AE3" i="36"/>
  <c r="AE3" i="35"/>
  <c r="AG9" i="40"/>
  <c r="AG3" i="39"/>
  <c r="AG3" i="38"/>
  <c r="AG10" i="38" s="1"/>
  <c r="AG12" i="38" s="1"/>
  <c r="AG35" i="40" s="1"/>
  <c r="AG3" i="37"/>
  <c r="AG3" i="36"/>
  <c r="AG3" i="35"/>
  <c r="AI9" i="40"/>
  <c r="AI3" i="39"/>
  <c r="AI3" i="38"/>
  <c r="AI10" i="38" s="1"/>
  <c r="AI12" i="38" s="1"/>
  <c r="AI35" i="40" s="1"/>
  <c r="AI3" i="37"/>
  <c r="AI3" i="36"/>
  <c r="AI3" i="35"/>
  <c r="AK9" i="40"/>
  <c r="AK3" i="39"/>
  <c r="AK3" i="38"/>
  <c r="AK10" i="38" s="1"/>
  <c r="AK3" i="37"/>
  <c r="AK3" i="36"/>
  <c r="AK3" i="35"/>
  <c r="AM9" i="40"/>
  <c r="AM3" i="39"/>
  <c r="AM3" i="38"/>
  <c r="AM10" i="38" s="1"/>
  <c r="AM12" i="38" s="1"/>
  <c r="AM35" i="40" s="1"/>
  <c r="AM3" i="37"/>
  <c r="AM3" i="36"/>
  <c r="AM3" i="35"/>
  <c r="AO9" i="40"/>
  <c r="AO3" i="39"/>
  <c r="AO3" i="38"/>
  <c r="AO10" i="38" s="1"/>
  <c r="AO12" i="38" s="1"/>
  <c r="AO35" i="40" s="1"/>
  <c r="AO3" i="37"/>
  <c r="AO3" i="36"/>
  <c r="AO3" i="35"/>
  <c r="AQ9" i="40"/>
  <c r="AQ3" i="39"/>
  <c r="AQ3" i="38"/>
  <c r="AQ10" i="38" s="1"/>
  <c r="AQ12" i="38" s="1"/>
  <c r="AQ35" i="40" s="1"/>
  <c r="AQ3" i="37"/>
  <c r="AQ3" i="36"/>
  <c r="AQ3" i="35"/>
  <c r="AS9" i="40"/>
  <c r="AS3" i="39"/>
  <c r="AS3" i="38"/>
  <c r="AS10" i="38" s="1"/>
  <c r="AS12" i="38" s="1"/>
  <c r="AS35" i="40" s="1"/>
  <c r="AS3" i="37"/>
  <c r="AS3" i="36"/>
  <c r="AS3" i="35"/>
  <c r="AU9" i="40"/>
  <c r="AU3" i="39"/>
  <c r="AU3" i="38"/>
  <c r="AU10" i="38" s="1"/>
  <c r="AU12" i="38" s="1"/>
  <c r="AU35" i="40" s="1"/>
  <c r="AU3" i="37"/>
  <c r="AU3" i="36"/>
  <c r="AU3" i="35"/>
  <c r="AW9" i="40"/>
  <c r="AW3" i="39"/>
  <c r="AW3" i="38"/>
  <c r="AW10" i="38" s="1"/>
  <c r="AW12" i="38" s="1"/>
  <c r="AW35" i="40" s="1"/>
  <c r="AW3" i="37"/>
  <c r="AW3" i="36"/>
  <c r="AW3" i="35"/>
  <c r="AY9" i="40"/>
  <c r="AY3" i="39"/>
  <c r="AY3" i="38"/>
  <c r="AY10" i="38" s="1"/>
  <c r="AY12" i="38" s="1"/>
  <c r="AY35" i="40" s="1"/>
  <c r="AY3" i="37"/>
  <c r="AY3" i="36"/>
  <c r="AY3" i="35"/>
  <c r="BA9" i="40"/>
  <c r="BA3" i="39"/>
  <c r="BA3" i="38"/>
  <c r="BA10" i="38" s="1"/>
  <c r="BA12" i="38" s="1"/>
  <c r="BA35" i="40" s="1"/>
  <c r="BA3" i="37"/>
  <c r="BA3" i="36"/>
  <c r="BA3" i="35"/>
  <c r="BC9" i="40"/>
  <c r="BC3" i="39"/>
  <c r="BC3" i="38"/>
  <c r="BC10" i="38" s="1"/>
  <c r="BC12" i="38" s="1"/>
  <c r="BC35" i="40" s="1"/>
  <c r="BC3" i="37"/>
  <c r="BC3" i="36"/>
  <c r="BC3" i="35"/>
  <c r="BE9" i="40"/>
  <c r="BE3" i="39"/>
  <c r="BE3" i="38"/>
  <c r="BE10" i="38" s="1"/>
  <c r="BE12" i="38" s="1"/>
  <c r="BE35" i="40" s="1"/>
  <c r="BE3" i="37"/>
  <c r="BE3" i="36"/>
  <c r="BE3" i="35"/>
  <c r="F9" i="40"/>
  <c r="F3" i="39"/>
  <c r="F3" i="38"/>
  <c r="F10" i="38" s="1"/>
  <c r="F12" i="38" s="1"/>
  <c r="F35" i="40" s="1"/>
  <c r="F3" i="37"/>
  <c r="F3" i="36"/>
  <c r="F3" i="35"/>
  <c r="H9" i="40"/>
  <c r="H3" i="39"/>
  <c r="H3" i="38"/>
  <c r="H10" i="38" s="1"/>
  <c r="H12" i="38" s="1"/>
  <c r="H35" i="40" s="1"/>
  <c r="H3" i="37"/>
  <c r="H3" i="36"/>
  <c r="H3" i="35"/>
  <c r="J3" i="37"/>
  <c r="J3" i="36"/>
  <c r="J9" i="40"/>
  <c r="J3" i="39"/>
  <c r="J3" i="38"/>
  <c r="J10" i="38" s="1"/>
  <c r="J12" i="38" s="1"/>
  <c r="J35" i="40" s="1"/>
  <c r="J3" i="35"/>
  <c r="L9" i="40"/>
  <c r="L3" i="39"/>
  <c r="L3" i="38"/>
  <c r="L10" i="38" s="1"/>
  <c r="L12" i="38" s="1"/>
  <c r="L35" i="40" s="1"/>
  <c r="L3" i="37"/>
  <c r="L3" i="36"/>
  <c r="L3" i="35"/>
  <c r="N9" i="40"/>
  <c r="N3" i="39"/>
  <c r="N3" i="38"/>
  <c r="N10" i="38" s="1"/>
  <c r="N12" i="38" s="1"/>
  <c r="N35" i="40" s="1"/>
  <c r="N3" i="37"/>
  <c r="N3" i="36"/>
  <c r="N3" i="35"/>
  <c r="P9" i="40"/>
  <c r="P3" i="39"/>
  <c r="P3" i="38"/>
  <c r="P10" i="38" s="1"/>
  <c r="P12" i="38" s="1"/>
  <c r="P35" i="40" s="1"/>
  <c r="P3" i="37"/>
  <c r="P3" i="36"/>
  <c r="P3" i="35"/>
  <c r="R3" i="37"/>
  <c r="R3" i="36"/>
  <c r="R9" i="40"/>
  <c r="R3" i="39"/>
  <c r="R3" i="38"/>
  <c r="R10" i="38" s="1"/>
  <c r="R12" i="38" s="1"/>
  <c r="R35" i="40" s="1"/>
  <c r="R3" i="35"/>
  <c r="T9" i="40"/>
  <c r="T3" i="39"/>
  <c r="T3" i="38"/>
  <c r="T10" i="38" s="1"/>
  <c r="T12" i="38" s="1"/>
  <c r="T35" i="40" s="1"/>
  <c r="T3" i="37"/>
  <c r="T3" i="36"/>
  <c r="T3" i="35"/>
  <c r="V9" i="40"/>
  <c r="V3" i="39"/>
  <c r="V3" i="38"/>
  <c r="V10" i="38" s="1"/>
  <c r="V12" i="38" s="1"/>
  <c r="V35" i="40" s="1"/>
  <c r="V3" i="37"/>
  <c r="V3" i="36"/>
  <c r="V3" i="35"/>
  <c r="X9" i="40"/>
  <c r="X3" i="39"/>
  <c r="X3" i="38"/>
  <c r="X10" i="38" s="1"/>
  <c r="X3" i="37"/>
  <c r="X3" i="36"/>
  <c r="X3" i="35"/>
  <c r="Z3" i="37"/>
  <c r="Z3" i="36"/>
  <c r="Z9" i="40"/>
  <c r="Z3" i="39"/>
  <c r="Z3" i="38"/>
  <c r="Z10" i="38" s="1"/>
  <c r="Z12" i="38" s="1"/>
  <c r="Z35" i="40" s="1"/>
  <c r="Z3" i="35"/>
  <c r="AB9" i="40"/>
  <c r="AB3" i="39"/>
  <c r="AB3" i="38"/>
  <c r="AB10" i="38" s="1"/>
  <c r="AB12" i="38" s="1"/>
  <c r="AB35" i="40" s="1"/>
  <c r="AB3" i="37"/>
  <c r="AB3" i="36"/>
  <c r="AB3" i="35"/>
  <c r="AD9" i="40"/>
  <c r="AD3" i="39"/>
  <c r="AD3" i="38"/>
  <c r="AD10" i="38" s="1"/>
  <c r="AD12" i="38" s="1"/>
  <c r="AD35" i="40" s="1"/>
  <c r="AD3" i="37"/>
  <c r="AD3" i="36"/>
  <c r="AD3" i="35"/>
  <c r="AF9" i="40"/>
  <c r="AF3" i="39"/>
  <c r="AF3" i="38"/>
  <c r="AF10" i="38" s="1"/>
  <c r="AF12" i="38" s="1"/>
  <c r="AF35" i="40" s="1"/>
  <c r="AF3" i="37"/>
  <c r="AF3" i="36"/>
  <c r="AF3" i="35"/>
  <c r="AH3" i="37"/>
  <c r="AH3" i="36"/>
  <c r="AH9" i="40"/>
  <c r="AH3" i="39"/>
  <c r="AH3" i="38"/>
  <c r="AH10" i="38" s="1"/>
  <c r="AH12" i="38" s="1"/>
  <c r="AH35" i="40" s="1"/>
  <c r="AH3" i="35"/>
  <c r="AJ9" i="40"/>
  <c r="AJ3" i="39"/>
  <c r="AJ3" i="38"/>
  <c r="AJ10" i="38" s="1"/>
  <c r="AJ12" i="38" s="1"/>
  <c r="AJ35" i="40" s="1"/>
  <c r="AJ3" i="37"/>
  <c r="AJ3" i="36"/>
  <c r="AJ3" i="35"/>
  <c r="AL9" i="40"/>
  <c r="AL3" i="39"/>
  <c r="AL3" i="38"/>
  <c r="AL10" i="38" s="1"/>
  <c r="AL12" i="38" s="1"/>
  <c r="AL35" i="40" s="1"/>
  <c r="AL3" i="37"/>
  <c r="AL3" i="36"/>
  <c r="AL3" i="35"/>
  <c r="AN9" i="40"/>
  <c r="AN3" i="39"/>
  <c r="AN3" i="38"/>
  <c r="AN10" i="38" s="1"/>
  <c r="AN12" i="38" s="1"/>
  <c r="AN35" i="40" s="1"/>
  <c r="AN3" i="37"/>
  <c r="AN3" i="36"/>
  <c r="AN3" i="35"/>
  <c r="AP3" i="37"/>
  <c r="AP9" i="40"/>
  <c r="AP3" i="39"/>
  <c r="AP3" i="38"/>
  <c r="AP10" i="38" s="1"/>
  <c r="AP12" i="38" s="1"/>
  <c r="AP35" i="40" s="1"/>
  <c r="AP3" i="36"/>
  <c r="AP3" i="35"/>
  <c r="AR9" i="40"/>
  <c r="AR3" i="39"/>
  <c r="AR3" i="38"/>
  <c r="AR10" i="38" s="1"/>
  <c r="AR12" i="38" s="1"/>
  <c r="AR35" i="40" s="1"/>
  <c r="AR3" i="37"/>
  <c r="AR3" i="36"/>
  <c r="AR3" i="35"/>
  <c r="AT9" i="40"/>
  <c r="AT3" i="39"/>
  <c r="AT3" i="38"/>
  <c r="AT10" i="38" s="1"/>
  <c r="AT12" i="38" s="1"/>
  <c r="AT35" i="40" s="1"/>
  <c r="AT3" i="37"/>
  <c r="AT3" i="36"/>
  <c r="AT3" i="35"/>
  <c r="AV9" i="40"/>
  <c r="AV3" i="39"/>
  <c r="AV3" i="38"/>
  <c r="AV10" i="38" s="1"/>
  <c r="AV12" i="38" s="1"/>
  <c r="AV35" i="40" s="1"/>
  <c r="AV3" i="37"/>
  <c r="AV3" i="36"/>
  <c r="AV3" i="35"/>
  <c r="AX3" i="37"/>
  <c r="AX9" i="40"/>
  <c r="AX3" i="39"/>
  <c r="AX3" i="38"/>
  <c r="AX10" i="38" s="1"/>
  <c r="AX12" i="38" s="1"/>
  <c r="AX35" i="40" s="1"/>
  <c r="AX3" i="36"/>
  <c r="AX3" i="35"/>
  <c r="AZ9" i="40"/>
  <c r="AZ3" i="39"/>
  <c r="AZ3" i="38"/>
  <c r="AZ10" i="38" s="1"/>
  <c r="AZ12" i="38" s="1"/>
  <c r="AZ35" i="40" s="1"/>
  <c r="AZ3" i="37"/>
  <c r="AZ3" i="36"/>
  <c r="AZ3" i="35"/>
  <c r="BB9" i="40"/>
  <c r="BB3" i="39"/>
  <c r="BB3" i="38"/>
  <c r="BB10" i="38" s="1"/>
  <c r="BB12" i="38" s="1"/>
  <c r="BB35" i="40" s="1"/>
  <c r="BB3" i="37"/>
  <c r="BB3" i="36"/>
  <c r="BB3" i="35"/>
  <c r="BD9" i="40"/>
  <c r="BD3"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3" i="38"/>
  <c r="BG3" i="37"/>
  <c r="BG3" i="36"/>
  <c r="BG3" i="35"/>
  <c r="BF3" i="37"/>
  <c r="BF9" i="40"/>
  <c r="BF3" i="38"/>
  <c r="BF3" i="36"/>
  <c r="BF3" i="35"/>
  <c r="BH9" i="40"/>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<sst xmlns="http://schemas.openxmlformats.org/spreadsheetml/2006/main" count="5447" uniqueCount="871">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</sst>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BC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30452873.009999998</v>
      </c>
      <c r="E17" s="13">
        <f>'Endett. net + degré d''auto.'!E34</f>
        <v>79219.329999999973</v>
      </c>
      <c r="F17" s="13">
        <f>'Endett. net + degré d''auto.'!F34</f>
        <v>-125472.41999999998</v>
      </c>
      <c r="G17" s="13">
        <f>'Endett. net + degré d''auto.'!G34</f>
        <v>360193.97000000003</v>
      </c>
      <c r="H17" s="13">
        <f>'Endett. net + degré d''auto.'!H34</f>
        <v>38274.29</v>
      </c>
      <c r="I17" s="13">
        <f>'Endett. net + degré d''auto.'!I34</f>
        <v>1324905.95</v>
      </c>
      <c r="J17" s="13">
        <f>'Endett. net + degré d''auto.'!J34</f>
        <v>1125365.67</v>
      </c>
      <c r="K17" s="13">
        <f>'Endett. net + degré d''auto.'!K34</f>
        <v>1180036.82</v>
      </c>
      <c r="L17" s="13">
        <f>'Endett. net + degré d''auto.'!L34</f>
        <v>2391598.3299999996</v>
      </c>
      <c r="M17" s="13">
        <f>'Endett. net + degré d''auto.'!M34</f>
        <v>-98287.840000000026</v>
      </c>
      <c r="N17" s="13">
        <f>'Endett. net + degré d''auto.'!N34</f>
        <v>74900.3</v>
      </c>
      <c r="O17" s="13">
        <f>'Endett. net + degré d''auto.'!O34</f>
        <v>2800717.16</v>
      </c>
      <c r="P17" s="13">
        <f>'Endett. net + degré d''auto.'!P34</f>
        <v>6750.0799999999981</v>
      </c>
      <c r="Q17" s="13">
        <f>'Endett. net + degré d''auto.'!Q34</f>
        <v>39958.61</v>
      </c>
      <c r="R17" s="13">
        <f>'Endett. net + degré d''auto.'!R34</f>
        <v>53775.94</v>
      </c>
      <c r="S17" s="13">
        <f>'Endett. net + degré d''auto.'!S34</f>
        <v>2693.3199999999779</v>
      </c>
      <c r="T17" s="13">
        <f>'Endett. net + degré d''auto.'!T34</f>
        <v>336712.27999999997</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1050199.27</v>
      </c>
      <c r="Z17" s="13">
        <f>'Endett. net + degré d''auto.'!Z34</f>
        <v>3351462.38</v>
      </c>
      <c r="AA17" s="13">
        <f>'Endett. net + degré d''auto.'!AA34</f>
        <v>-5526.0000000000091</v>
      </c>
      <c r="AB17" s="13">
        <f>'Endett. net + degré d''auto.'!AB34</f>
        <v>75351.459999999963</v>
      </c>
      <c r="AC17" s="13">
        <f>'Endett. net + degré d''auto.'!AC34</f>
        <v>113794.14</v>
      </c>
      <c r="AD17" s="13">
        <f>'Endett. net + degré d''auto.'!AD34</f>
        <v>252975.03999999998</v>
      </c>
      <c r="AE17" s="13">
        <f>'Endett. net + degré d''auto.'!AE34</f>
        <v>-119609.33999999998</v>
      </c>
      <c r="AF17" s="13">
        <f>'Endett. net + degré d''auto.'!AF34</f>
        <v>-108373.7</v>
      </c>
      <c r="AG17" s="13">
        <f>'Endett. net + degré d''auto.'!AG34</f>
        <v>1155426.28</v>
      </c>
      <c r="AH17" s="13">
        <f>'Endett. net + degré d''auto.'!AH34</f>
        <v>1288993.95</v>
      </c>
      <c r="AI17" s="13">
        <f>'Endett. net + degré d''auto.'!AI34</f>
        <v>112597.11</v>
      </c>
      <c r="AJ17" s="13">
        <f>'Endett. net + degré d''auto.'!AJ34</f>
        <v>131867.22999999998</v>
      </c>
      <c r="AK17" s="13">
        <f>'Endett. net + degré d''auto.'!AK34</f>
        <v>1410963.8900000001</v>
      </c>
      <c r="AL17" s="13">
        <f>'Endett. net + degré d''auto.'!AL34</f>
        <v>439840</v>
      </c>
      <c r="AM17" s="13">
        <f>'Endett. net + degré d''auto.'!AM34</f>
        <v>228942.06</v>
      </c>
      <c r="AN17" s="13">
        <f>'Endett. net + degré d''auto.'!AN34</f>
        <v>40757.96</v>
      </c>
      <c r="AO17" s="13">
        <f>'Endett. net + degré d''auto.'!AO34</f>
        <v>2553182.71</v>
      </c>
      <c r="AP17" s="13">
        <f>'Endett. net + degré d''auto.'!AP34</f>
        <v>82332.509999999995</v>
      </c>
      <c r="AQ17" s="13">
        <f>'Endett. net + degré d''auto.'!AQ34</f>
        <v>-9368</v>
      </c>
      <c r="AR17" s="13">
        <f>'Endett. net + degré d''auto.'!AR34</f>
        <v>387597.95999999996</v>
      </c>
      <c r="AS17" s="13">
        <f>'Endett. net + degré d''auto.'!AS34</f>
        <v>360231.08000000007</v>
      </c>
      <c r="AT17" s="13">
        <f>'Endett. net + degré d''auto.'!AT34</f>
        <v>238050.64999999997</v>
      </c>
      <c r="AU17" s="13">
        <f>'Endett. net + degré d''auto.'!AU34</f>
        <v>-192570.18</v>
      </c>
      <c r="AV17" s="13">
        <f>'Endett. net + degré d''auto.'!AV34</f>
        <v>862700.89999999991</v>
      </c>
      <c r="AW17" s="13">
        <f>'Endett. net + degré d''auto.'!AW34</f>
        <v>372341.33</v>
      </c>
      <c r="AX17" s="13">
        <f>'Endett. net + degré d''auto.'!AX34</f>
        <v>-16147.379999999997</v>
      </c>
      <c r="AY17" s="13">
        <f>'Endett. net + degré d''auto.'!AY34</f>
        <v>87845.56</v>
      </c>
      <c r="AZ17" s="13">
        <f>'Endett. net + degré d''auto.'!AZ34</f>
        <v>381830.6</v>
      </c>
      <c r="BA17" s="13">
        <f>'Endett. net + degré d''auto.'!BA34</f>
        <v>44166.130000000005</v>
      </c>
      <c r="BB17" s="13">
        <f>'Endett. net + degré d''auto.'!BB34</f>
        <v>796357</v>
      </c>
      <c r="BC17" s="13">
        <f>'Endett. net + degré d''auto.'!BC34</f>
        <v>27300.52</v>
      </c>
      <c r="BD17" s="13">
        <f>'Endett. net + degré d''auto.'!BD34</f>
        <v>3262627.7</v>
      </c>
      <c r="BE17" s="13">
        <f>'Endett. net + degré d''auto.'!BE34</f>
        <v>100343.52000000002</v>
      </c>
      <c r="BF17" s="13">
        <f t="shared" si="0"/>
        <v>11592824.899999997</v>
      </c>
      <c r="BG17" s="13">
        <f t="shared" si="1"/>
        <v>7400721.5899999999</v>
      </c>
      <c r="BH17" s="13">
        <f t="shared" si="2"/>
        <v>11459326.52</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8.0573059699718126</v>
      </c>
      <c r="E21" s="177">
        <f>IF(E19&lt;&gt;0,E17/E19,"")*100</f>
        <v>3.0407966509345101</v>
      </c>
      <c r="F21" s="167">
        <f t="shared" ref="F21:BH21" si="6">IF(F19&lt;&gt;0,F17/F19,"")*100</f>
        <v>-12.183150733302387</v>
      </c>
      <c r="G21" s="167">
        <f t="shared" si="6"/>
        <v>19.170025952402607</v>
      </c>
      <c r="H21" s="167">
        <f t="shared" si="6"/>
        <v>2.0313219790934003</v>
      </c>
      <c r="I21" s="167">
        <f t="shared" si="6"/>
        <v>8.0951303998123496</v>
      </c>
      <c r="J21" s="167">
        <f t="shared" si="6"/>
        <v>7.9321746910321238</v>
      </c>
      <c r="K21" s="167">
        <f t="shared" si="6"/>
        <v>9.9945730230188303</v>
      </c>
      <c r="L21" s="167">
        <f t="shared" si="6"/>
        <v>2.3702386781213347</v>
      </c>
      <c r="M21" s="167">
        <f t="shared" si="6"/>
        <v>-1.2588758154834199</v>
      </c>
      <c r="N21" s="167">
        <f t="shared" si="6"/>
        <v>16.37354316218109</v>
      </c>
      <c r="O21" s="167">
        <f t="shared" si="6"/>
        <v>9.8008462193415742</v>
      </c>
      <c r="P21" s="167">
        <f t="shared" si="6"/>
        <v>0.5802262393057942</v>
      </c>
      <c r="Q21" s="167">
        <f t="shared" si="6"/>
        <v>9.3750354860721448</v>
      </c>
      <c r="R21" s="167">
        <f t="shared" si="6"/>
        <v>5.05434583903729</v>
      </c>
      <c r="S21" s="167">
        <f t="shared" si="6"/>
        <v>0.18845020348629363</v>
      </c>
      <c r="T21" s="167">
        <f t="shared" si="6"/>
        <v>9.9075050291553808</v>
      </c>
      <c r="U21" s="167">
        <f t="shared" si="6"/>
        <v>-4.7712094980843567</v>
      </c>
      <c r="V21" s="167">
        <f t="shared" si="6"/>
        <v>4.6636426792268741</v>
      </c>
      <c r="W21" s="167">
        <f t="shared" si="6"/>
        <v>15.42031506423284</v>
      </c>
      <c r="X21" s="167">
        <f t="shared" si="6"/>
        <v>5.234430222548311</v>
      </c>
      <c r="Y21" s="167">
        <f t="shared" si="6"/>
        <v>21.667788501275041</v>
      </c>
      <c r="Z21" s="167">
        <f t="shared" si="6"/>
        <v>33.86777282112444</v>
      </c>
      <c r="AA21" s="167">
        <f t="shared" si="6"/>
        <v>-9.6049641291264702</v>
      </c>
      <c r="AB21" s="167">
        <f t="shared" si="6"/>
        <v>8.1680928194760458</v>
      </c>
      <c r="AC21" s="167">
        <f t="shared" si="6"/>
        <v>4.3362146257838887</v>
      </c>
      <c r="AD21" s="167">
        <f t="shared" si="6"/>
        <v>13.40641472372652</v>
      </c>
      <c r="AE21" s="167">
        <f t="shared" si="6"/>
        <v>-4.63619216385709</v>
      </c>
      <c r="AF21" s="167">
        <f t="shared" si="6"/>
        <v>-3.8304813174237085</v>
      </c>
      <c r="AG21" s="167">
        <f t="shared" si="6"/>
        <v>11.630181180210785</v>
      </c>
      <c r="AH21" s="167">
        <f t="shared" si="6"/>
        <v>10.370444432550691</v>
      </c>
      <c r="AI21" s="167">
        <f t="shared" si="6"/>
        <v>13.933647652813097</v>
      </c>
      <c r="AJ21" s="167">
        <f t="shared" si="6"/>
        <v>13.063969371397071</v>
      </c>
      <c r="AK21" s="167">
        <f t="shared" si="6"/>
        <v>16.345887786473231</v>
      </c>
      <c r="AL21" s="167">
        <f t="shared" si="6"/>
        <v>7.9398575288023823</v>
      </c>
      <c r="AM21" s="167">
        <f t="shared" si="6"/>
        <v>4.4295691149584622</v>
      </c>
      <c r="AN21" s="167">
        <f t="shared" si="6"/>
        <v>6.8067216968784052</v>
      </c>
      <c r="AO21" s="167">
        <f t="shared" si="6"/>
        <v>25.262334877633798</v>
      </c>
      <c r="AP21" s="167">
        <f t="shared" si="6"/>
        <v>2.2922741079788276</v>
      </c>
      <c r="AQ21" s="167">
        <f t="shared" si="6"/>
        <v>-0.40795228247298865</v>
      </c>
      <c r="AR21" s="167">
        <f t="shared" si="6"/>
        <v>12.867216600544285</v>
      </c>
      <c r="AS21" s="167">
        <f t="shared" si="6"/>
        <v>11.476279212388025</v>
      </c>
      <c r="AT21" s="167">
        <f t="shared" si="6"/>
        <v>9.5904084123795208</v>
      </c>
      <c r="AU21" s="167">
        <f t="shared" si="6"/>
        <v>-12.885799330438246</v>
      </c>
      <c r="AV21" s="167">
        <f t="shared" si="6"/>
        <v>12.931553982741267</v>
      </c>
      <c r="AW21" s="167">
        <f t="shared" si="6"/>
        <v>11.305995636370103</v>
      </c>
      <c r="AX21" s="167">
        <f t="shared" si="6"/>
        <v>-2.1332307102690504</v>
      </c>
      <c r="AY21" s="167">
        <f t="shared" si="6"/>
        <v>6.6996022080777999</v>
      </c>
      <c r="AZ21" s="167">
        <f t="shared" si="6"/>
        <v>8.1673514046991329</v>
      </c>
      <c r="BA21" s="167">
        <f t="shared" si="6"/>
        <v>2.7339168110919623</v>
      </c>
      <c r="BB21" s="167">
        <f t="shared" si="6"/>
        <v>13.385285072886846</v>
      </c>
      <c r="BC21" s="167">
        <f t="shared" si="6"/>
        <v>7.1011887111457925</v>
      </c>
      <c r="BD21" s="167">
        <f t="shared" si="6"/>
        <v>7.7426000857874042</v>
      </c>
      <c r="BE21" s="167">
        <f t="shared" si="6"/>
        <v>3.8806288806837017</v>
      </c>
      <c r="BF21" s="167">
        <f t="shared" si="6"/>
        <v>5.5008665864101989</v>
      </c>
      <c r="BG21" s="167">
        <f t="shared" si="6"/>
        <v>14.296767799924371</v>
      </c>
      <c r="BH21" s="167">
        <f t="shared" si="6"/>
        <v>9.9263840229979845</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13"/>
  <sheetViews>
    <sheetView tabSelected="1" workbookViewId="0">
      <pane xSplit="4" ySplit="4" topLeftCell="BA5" activePane="bottomRight" state="frozen"/>
      <selection activeCell="D3" sqref="D3"/>
      <selection pane="topRight" activeCell="D3" sqref="D3"/>
      <selection pane="bottomLeft" activeCell="D3" sqref="D3"/>
      <selection pane="bottomRight" activeCell="C31" sqref="C31"/>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62" width="11.42578125" style="8"/>
    <col min="63" max="63" width="17.28515625" style="8" customWidth="1"/>
    <col min="64" max="16384" width="11.42578125" style="8"/>
  </cols>
  <sheetData>
    <row r="1" spans="1:63" ht="18" x14ac:dyDescent="0.25">
      <c r="A1" s="223" t="s">
        <v>491</v>
      </c>
      <c r="B1" s="223"/>
      <c r="C1" s="223"/>
      <c r="D1" s="223"/>
    </row>
    <row r="3" spans="1:63" ht="15" x14ac:dyDescent="0.25">
      <c r="A3" s="7" t="s">
        <v>557</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c r="BG3" s="182"/>
      <c r="BH3" s="182"/>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558</v>
      </c>
      <c r="B5" s="160" t="s">
        <v>497</v>
      </c>
      <c r="C5" s="159">
        <v>299</v>
      </c>
      <c r="D5" s="161">
        <f>'Base de données indicateurs1'!BF15</f>
        <v>105170131.44999997</v>
      </c>
      <c r="E5" s="13">
        <f>'Base de données indicateurs1'!E15</f>
        <v>1862930.62</v>
      </c>
      <c r="F5" s="13">
        <f>'Base de données indicateurs1'!F15</f>
        <v>-230931.74</v>
      </c>
      <c r="G5" s="13">
        <f>'Base de données indicateurs1'!G15</f>
        <v>96466.14</v>
      </c>
      <c r="H5" s="13">
        <f>'Base de données indicateurs1'!H15</f>
        <v>1004408.14</v>
      </c>
      <c r="I5" s="13">
        <f>'Base de données indicateurs1'!I15</f>
        <v>5292992.0599999996</v>
      </c>
      <c r="J5" s="13">
        <f>'Base de données indicateurs1'!J15</f>
        <v>2175050.44</v>
      </c>
      <c r="K5" s="13">
        <f>'Base de données indicateurs1'!K15</f>
        <v>6527375.7999999998</v>
      </c>
      <c r="L5" s="13">
        <f>'Base de données indicateurs1'!L15</f>
        <v>-2621239.79</v>
      </c>
      <c r="M5" s="13">
        <f>'Base de données indicateurs1'!M15</f>
        <v>789376.16</v>
      </c>
      <c r="N5" s="13">
        <f>'Base de données indicateurs1'!N15</f>
        <v>543418.85</v>
      </c>
      <c r="O5" s="13">
        <f>'Base de données indicateurs1'!O15</f>
        <v>712012.12</v>
      </c>
      <c r="P5" s="13">
        <f>'Base de données indicateurs1'!P15</f>
        <v>783466.63</v>
      </c>
      <c r="Q5" s="13">
        <f>'Base de données indicateurs1'!Q15</f>
        <v>57451.08</v>
      </c>
      <c r="R5" s="13">
        <f>'Base de données indicateurs1'!R15</f>
        <v>268973.23</v>
      </c>
      <c r="S5" s="13">
        <f>'Base de données indicateurs1'!S15</f>
        <v>570.66</v>
      </c>
      <c r="T5" s="13">
        <f>'Base de données indicateurs1'!T15</f>
        <v>1070328.93</v>
      </c>
      <c r="U5" s="13">
        <f>'Base de données indicateurs1'!U15</f>
        <v>278550.84000000003</v>
      </c>
      <c r="V5" s="13">
        <f>'Base de données indicateurs1'!V15</f>
        <v>146546.4</v>
      </c>
      <c r="W5" s="13">
        <f>'Base de données indicateurs1'!W15</f>
        <v>1980968.51</v>
      </c>
      <c r="X5" s="13">
        <f>'Base de données indicateurs1'!X15</f>
        <v>2453911.27</v>
      </c>
      <c r="Y5" s="13">
        <f>'Base de données indicateurs1'!Y15</f>
        <v>3775778.77</v>
      </c>
      <c r="Z5" s="13">
        <f>'Base de données indicateurs1'!Z15</f>
        <v>13062149.710000001</v>
      </c>
      <c r="AA5" s="13">
        <f>'Base de données indicateurs1'!AA15</f>
        <v>245709.28</v>
      </c>
      <c r="AB5" s="13">
        <f>'Base de données indicateurs1'!AB15</f>
        <v>1099631.74</v>
      </c>
      <c r="AC5" s="13">
        <f>'Base de données indicateurs1'!AC15</f>
        <v>827190.08</v>
      </c>
      <c r="AD5" s="13">
        <f>'Base de données indicateurs1'!AD15</f>
        <v>578576.30000000005</v>
      </c>
      <c r="AE5" s="13">
        <f>'Base de données indicateurs1'!AE15</f>
        <v>1031468.49</v>
      </c>
      <c r="AF5" s="13">
        <f>'Base de données indicateurs1'!AF15</f>
        <v>4469707.03</v>
      </c>
      <c r="AG5" s="13">
        <f>'Base de données indicateurs1'!AG15</f>
        <v>6285987.8300000001</v>
      </c>
      <c r="AH5" s="13">
        <f>'Base de données indicateurs1'!AH15</f>
        <v>1991575.19</v>
      </c>
      <c r="AI5" s="13">
        <f>'Base de données indicateurs1'!AI15</f>
        <v>1141249</v>
      </c>
      <c r="AJ5" s="13">
        <f>'Base de données indicateurs1'!AJ15</f>
        <v>1362795.58</v>
      </c>
      <c r="AK5" s="13">
        <f>'Base de données indicateurs1'!AK15</f>
        <v>1195205.46</v>
      </c>
      <c r="AL5" s="13">
        <f>'Base de données indicateurs1'!AL15</f>
        <v>3431534.53</v>
      </c>
      <c r="AM5" s="13">
        <f>'Base de données indicateurs1'!AM15</f>
        <v>2575283.17</v>
      </c>
      <c r="AN5" s="13">
        <f>'Base de données indicateurs1'!AN15</f>
        <v>1030609.68</v>
      </c>
      <c r="AO5" s="13">
        <f>'Base de données indicateurs1'!AO15</f>
        <v>9330146.8399999999</v>
      </c>
      <c r="AP5" s="13">
        <f>'Base de données indicateurs1'!AP15</f>
        <v>1787887.45</v>
      </c>
      <c r="AQ5" s="13">
        <f>'Base de données indicateurs1'!AQ15</f>
        <v>1144362</v>
      </c>
      <c r="AR5" s="13">
        <f>'Base de données indicateurs1'!AR15</f>
        <v>7569764.6900000004</v>
      </c>
      <c r="AS5" s="13">
        <f>'Base de données indicateurs1'!AS15</f>
        <v>361872.32</v>
      </c>
      <c r="AT5" s="13">
        <f>'Base de données indicateurs1'!AT15</f>
        <v>383366.05</v>
      </c>
      <c r="AU5" s="13">
        <f>'Base de données indicateurs1'!AU15</f>
        <v>2663558.0699999998</v>
      </c>
      <c r="AV5" s="13">
        <f>'Base de données indicateurs1'!AV15</f>
        <v>5033846.8499999996</v>
      </c>
      <c r="AW5" s="13">
        <f>'Base de données indicateurs1'!AW15</f>
        <v>627153.66</v>
      </c>
      <c r="AX5" s="13">
        <f>'Base de données indicateurs1'!AX15</f>
        <v>197366</v>
      </c>
      <c r="AY5" s="13">
        <f>'Base de données indicateurs1'!AY15</f>
        <v>153088.26999999999</v>
      </c>
      <c r="AZ5" s="13">
        <f>'Base de données indicateurs1'!AZ15</f>
        <v>1977618.32</v>
      </c>
      <c r="BA5" s="13">
        <f>'Base de données indicateurs1'!BA15</f>
        <v>1474630.5</v>
      </c>
      <c r="BB5" s="13">
        <f>'Base de données indicateurs1'!BB15</f>
        <v>2885275</v>
      </c>
      <c r="BC5" s="13">
        <f>'Base de données indicateurs1'!BC15</f>
        <v>787104.42</v>
      </c>
      <c r="BD5" s="13">
        <f>'Base de données indicateurs1'!BD15</f>
        <v>756742.26</v>
      </c>
      <c r="BE5" s="13">
        <f>'Base de données indicateurs1'!BE15</f>
        <v>739270.56</v>
      </c>
      <c r="BF5" s="13">
        <f>SUM(E5:W5)</f>
        <v>20738715.079999998</v>
      </c>
      <c r="BG5" s="13">
        <f>SUM(X5:AJ5)</f>
        <v>38325730.269999996</v>
      </c>
      <c r="BH5" s="13">
        <f>SUM(AK5:BE5)</f>
        <v>46105686.100000001</v>
      </c>
      <c r="BK5" s="13"/>
    </row>
    <row r="6" spans="1:63" ht="15" thickBot="1" x14ac:dyDescent="0.25">
      <c r="A6" s="165"/>
      <c r="B6" s="166"/>
      <c r="C6" s="165"/>
      <c r="D6" s="167"/>
      <c r="BF6" s="13"/>
      <c r="BG6" s="13"/>
      <c r="BH6" s="13"/>
      <c r="BK6" s="13"/>
    </row>
    <row r="7" spans="1:63" ht="15.75" thickBot="1" x14ac:dyDescent="0.3">
      <c r="A7" s="7" t="s">
        <v>559</v>
      </c>
      <c r="B7" s="112"/>
      <c r="C7" s="7"/>
      <c r="D7" s="168">
        <f>D5</f>
        <v>105170131.44999997</v>
      </c>
      <c r="E7" s="13">
        <f>E5</f>
        <v>1862930.62</v>
      </c>
      <c r="F7" s="13">
        <f t="shared" ref="F7:BE7" si="0">F5</f>
        <v>-230931.74</v>
      </c>
      <c r="G7" s="13">
        <f t="shared" si="0"/>
        <v>96466.14</v>
      </c>
      <c r="H7" s="13">
        <f t="shared" si="0"/>
        <v>1004408.14</v>
      </c>
      <c r="I7" s="13">
        <f t="shared" si="0"/>
        <v>5292992.0599999996</v>
      </c>
      <c r="J7" s="13">
        <f t="shared" si="0"/>
        <v>2175050.44</v>
      </c>
      <c r="K7" s="13">
        <f t="shared" si="0"/>
        <v>6527375.7999999998</v>
      </c>
      <c r="L7" s="13">
        <f t="shared" si="0"/>
        <v>-2621239.79</v>
      </c>
      <c r="M7" s="13">
        <f t="shared" si="0"/>
        <v>789376.16</v>
      </c>
      <c r="N7" s="13">
        <f t="shared" si="0"/>
        <v>543418.85</v>
      </c>
      <c r="O7" s="13">
        <f t="shared" si="0"/>
        <v>712012.12</v>
      </c>
      <c r="P7" s="13">
        <f t="shared" si="0"/>
        <v>783466.63</v>
      </c>
      <c r="Q7" s="13">
        <f t="shared" si="0"/>
        <v>57451.08</v>
      </c>
      <c r="R7" s="13">
        <f t="shared" si="0"/>
        <v>268973.23</v>
      </c>
      <c r="S7" s="13">
        <f t="shared" si="0"/>
        <v>570.66</v>
      </c>
      <c r="T7" s="13">
        <f t="shared" si="0"/>
        <v>1070328.93</v>
      </c>
      <c r="U7" s="13">
        <f t="shared" si="0"/>
        <v>278550.84000000003</v>
      </c>
      <c r="V7" s="13">
        <f t="shared" si="0"/>
        <v>146546.4</v>
      </c>
      <c r="W7" s="13">
        <f t="shared" si="0"/>
        <v>1980968.51</v>
      </c>
      <c r="X7" s="13">
        <f t="shared" si="0"/>
        <v>2453911.27</v>
      </c>
      <c r="Y7" s="13">
        <f t="shared" si="0"/>
        <v>3775778.77</v>
      </c>
      <c r="Z7" s="13">
        <f t="shared" si="0"/>
        <v>13062149.710000001</v>
      </c>
      <c r="AA7" s="13">
        <f t="shared" si="0"/>
        <v>245709.28</v>
      </c>
      <c r="AB7" s="13">
        <f t="shared" si="0"/>
        <v>1099631.74</v>
      </c>
      <c r="AC7" s="13">
        <f t="shared" si="0"/>
        <v>827190.08</v>
      </c>
      <c r="AD7" s="13">
        <f t="shared" si="0"/>
        <v>578576.30000000005</v>
      </c>
      <c r="AE7" s="13">
        <f t="shared" si="0"/>
        <v>1031468.49</v>
      </c>
      <c r="AF7" s="13">
        <f t="shared" si="0"/>
        <v>4469707.03</v>
      </c>
      <c r="AG7" s="13">
        <f t="shared" si="0"/>
        <v>6285987.8300000001</v>
      </c>
      <c r="AH7" s="13">
        <f t="shared" si="0"/>
        <v>1991575.19</v>
      </c>
      <c r="AI7" s="13">
        <f t="shared" si="0"/>
        <v>1141249</v>
      </c>
      <c r="AJ7" s="13">
        <f t="shared" si="0"/>
        <v>1362795.58</v>
      </c>
      <c r="AK7" s="13">
        <f t="shared" si="0"/>
        <v>1195205.46</v>
      </c>
      <c r="AL7" s="13">
        <f t="shared" si="0"/>
        <v>3431534.53</v>
      </c>
      <c r="AM7" s="13">
        <f t="shared" si="0"/>
        <v>2575283.17</v>
      </c>
      <c r="AN7" s="13">
        <f t="shared" si="0"/>
        <v>1030609.68</v>
      </c>
      <c r="AO7" s="13">
        <f t="shared" si="0"/>
        <v>9330146.8399999999</v>
      </c>
      <c r="AP7" s="13">
        <f t="shared" si="0"/>
        <v>1787887.45</v>
      </c>
      <c r="AQ7" s="13">
        <f t="shared" si="0"/>
        <v>1144362</v>
      </c>
      <c r="AR7" s="13">
        <f t="shared" si="0"/>
        <v>7569764.6900000004</v>
      </c>
      <c r="AS7" s="13">
        <f t="shared" si="0"/>
        <v>361872.32</v>
      </c>
      <c r="AT7" s="13">
        <f t="shared" si="0"/>
        <v>383366.05</v>
      </c>
      <c r="AU7" s="13">
        <f t="shared" si="0"/>
        <v>2663558.0699999998</v>
      </c>
      <c r="AV7" s="13">
        <f t="shared" si="0"/>
        <v>5033846.8499999996</v>
      </c>
      <c r="AW7" s="13">
        <f t="shared" si="0"/>
        <v>627153.66</v>
      </c>
      <c r="AX7" s="13">
        <f t="shared" si="0"/>
        <v>197366</v>
      </c>
      <c r="AY7" s="13">
        <f t="shared" si="0"/>
        <v>153088.26999999999</v>
      </c>
      <c r="AZ7" s="13">
        <f t="shared" si="0"/>
        <v>1977618.32</v>
      </c>
      <c r="BA7" s="13">
        <f t="shared" si="0"/>
        <v>1474630.5</v>
      </c>
      <c r="BB7" s="13">
        <f t="shared" si="0"/>
        <v>2885275</v>
      </c>
      <c r="BC7" s="13">
        <f t="shared" si="0"/>
        <v>787104.42</v>
      </c>
      <c r="BD7" s="13">
        <f t="shared" si="0"/>
        <v>756742.26</v>
      </c>
      <c r="BE7" s="13">
        <f t="shared" si="0"/>
        <v>739270.56</v>
      </c>
      <c r="BF7" s="13">
        <f t="shared" ref="BF7:BF9" si="1">SUM(E7:W7)</f>
        <v>20738715.079999998</v>
      </c>
      <c r="BG7" s="13">
        <f t="shared" ref="BG7:BG9" si="2">SUM(X7:AJ7)</f>
        <v>38325730.269999996</v>
      </c>
      <c r="BH7" s="13">
        <f t="shared" ref="BH7:BH9" si="3">SUM(AK7:BE7)</f>
        <v>46105686.100000001</v>
      </c>
      <c r="BK7" s="13"/>
    </row>
    <row r="8" spans="1:63" ht="15" thickBot="1" x14ac:dyDescent="0.25">
      <c r="B8" s="169"/>
      <c r="D8" s="13"/>
      <c r="BF8" s="13"/>
      <c r="BG8" s="13"/>
      <c r="BH8" s="13"/>
      <c r="BK8" s="13"/>
    </row>
    <row r="9" spans="1:63" ht="15.75" thickBot="1" x14ac:dyDescent="0.3">
      <c r="A9" s="7" t="s">
        <v>500</v>
      </c>
      <c r="B9" s="169"/>
      <c r="D9" s="168">
        <f>'Endett. net + degré d''auto.'!D15</f>
        <v>206128108.77000001</v>
      </c>
      <c r="E9" s="13">
        <f>'Endett. net + degré d''auto.'!E15</f>
        <v>2350164.27</v>
      </c>
      <c r="F9" s="13">
        <f>'Endett. net + degré d''auto.'!F15</f>
        <v>526347.10000000009</v>
      </c>
      <c r="G9" s="13">
        <f>'Endett. net + degré d''auto.'!G15</f>
        <v>1195618.58</v>
      </c>
      <c r="H9" s="13">
        <f>'Endett. net + degré d''auto.'!H15</f>
        <v>1072019.51</v>
      </c>
      <c r="I9" s="13">
        <f>'Endett. net + degré d''auto.'!I15</f>
        <v>9433081</v>
      </c>
      <c r="J9" s="13">
        <f>'Endett. net + degré d''auto.'!J15</f>
        <v>8125024.1800000006</v>
      </c>
      <c r="K9" s="13">
        <f>'Endett. net + degré d''auto.'!K15</f>
        <v>7455059.2800000003</v>
      </c>
      <c r="L9" s="13">
        <f>'Endett. net + degré d''auto.'!L15</f>
        <v>33795565.890000001</v>
      </c>
      <c r="M9" s="13">
        <f>'Endett. net + degré d''auto.'!M15</f>
        <v>3255552.3099999996</v>
      </c>
      <c r="N9" s="13">
        <f>'Endett. net + degré d''auto.'!N15</f>
        <v>329060.76</v>
      </c>
      <c r="O9" s="13">
        <f>'Endett. net + degré d''auto.'!O15</f>
        <v>18784765.050000001</v>
      </c>
      <c r="P9" s="13">
        <f>'Endett. net + degré d''auto.'!P15</f>
        <v>1321429.99</v>
      </c>
      <c r="Q9" s="13">
        <f>'Endett. net + degré d''auto.'!Q15</f>
        <v>276927.78000000003</v>
      </c>
      <c r="R9" s="13">
        <f>'Endett. net + degré d''auto.'!R15</f>
        <v>1142074.5499999998</v>
      </c>
      <c r="S9" s="13">
        <f>'Endett. net + degré d''auto.'!S15</f>
        <v>866558.8600000001</v>
      </c>
      <c r="T9" s="13">
        <f>'Endett. net + degré d''auto.'!T15</f>
        <v>2042900.9000000001</v>
      </c>
      <c r="U9" s="13">
        <f>'Endett. net + degré d''auto.'!U15</f>
        <v>562770.30000000005</v>
      </c>
      <c r="V9" s="13">
        <f>'Endett. net + degré d''auto.'!V15</f>
        <v>1320110.0900000001</v>
      </c>
      <c r="W9" s="13">
        <f>'Endett. net + degré d''auto.'!W15</f>
        <v>8285118.0599999996</v>
      </c>
      <c r="X9" s="13">
        <f>'Endett. net + degré d''auto.'!X15</f>
        <v>786372.95</v>
      </c>
      <c r="Y9" s="13">
        <f>'Endett. net + degré d''auto.'!Y15</f>
        <v>4479873.3</v>
      </c>
      <c r="Z9" s="13">
        <f>'Endett. net + degré d''auto.'!Z15</f>
        <v>9983106.3399999999</v>
      </c>
      <c r="AA9" s="13">
        <f>'Endett. net + degré d''auto.'!AA15</f>
        <v>207584.65000000002</v>
      </c>
      <c r="AB9" s="13">
        <f>'Endett. net + degré d''auto.'!AB15</f>
        <v>369075.29000000004</v>
      </c>
      <c r="AC9" s="13">
        <f>'Endett. net + degré d''auto.'!AC15</f>
        <v>1429264.5</v>
      </c>
      <c r="AD9" s="13">
        <f>'Endett. net + degré d''auto.'!AD15</f>
        <v>1914233.9700000002</v>
      </c>
      <c r="AE9" s="13">
        <f>'Endett. net + degré d''auto.'!AE15</f>
        <v>1435867.03</v>
      </c>
      <c r="AF9" s="13">
        <f>'Endett. net + degré d''auto.'!AF15</f>
        <v>1275287.5</v>
      </c>
      <c r="AG9" s="13">
        <f>'Endett. net + degré d''auto.'!AG15</f>
        <v>5691965.2699999996</v>
      </c>
      <c r="AH9" s="13">
        <f>'Endett. net + degré d''auto.'!AH15</f>
        <v>7064739.3500000006</v>
      </c>
      <c r="AI9" s="13">
        <f>'Endett. net + degré d''auto.'!AI15</f>
        <v>595512</v>
      </c>
      <c r="AJ9" s="13">
        <f>'Endett. net + degré d''auto.'!AJ15</f>
        <v>331110.83</v>
      </c>
      <c r="AK9" s="13">
        <f>'Endett. net + degré d''auto.'!AK15</f>
        <v>5550455.5700000003</v>
      </c>
      <c r="AL9" s="13">
        <f>'Endett. net + degré d''auto.'!AL15</f>
        <v>2669699</v>
      </c>
      <c r="AM9" s="13">
        <f>'Endett. net + degré d''auto.'!AM15</f>
        <v>3009524.29</v>
      </c>
      <c r="AN9" s="13">
        <f>'Endett. net + degré d''auto.'!AN15</f>
        <v>330814</v>
      </c>
      <c r="AO9" s="13">
        <f>'Endett. net + degré d''auto.'!AO15</f>
        <v>6227633.4400000004</v>
      </c>
      <c r="AP9" s="13">
        <f>'Endett. net + degré d''auto.'!AP15</f>
        <v>1406859.05</v>
      </c>
      <c r="AQ9" s="13">
        <f>'Endett. net + degré d''auto.'!AQ15</f>
        <v>1564320</v>
      </c>
      <c r="AR9" s="13">
        <f>'Endett. net + degré d''auto.'!AR15</f>
        <v>2691704.9499999997</v>
      </c>
      <c r="AS9" s="13">
        <f>'Endett. net + degré d''auto.'!AS15</f>
        <v>1917150.3299999998</v>
      </c>
      <c r="AT9" s="13">
        <f>'Endett. net + degré d''auto.'!AT15</f>
        <v>2585608.5699999998</v>
      </c>
      <c r="AU9" s="13">
        <f>'Endett. net + degré d''auto.'!AU15</f>
        <v>447660.6</v>
      </c>
      <c r="AV9" s="13">
        <f>'Endett. net + degré d''auto.'!AV15</f>
        <v>6145524.71</v>
      </c>
      <c r="AW9" s="13">
        <f>'Endett. net + degré d''auto.'!AW15</f>
        <v>2256264.87</v>
      </c>
      <c r="AX9" s="13">
        <f>'Endett. net + degré d''auto.'!AX15</f>
        <v>396728.14999999997</v>
      </c>
      <c r="AY9" s="13">
        <f>'Endett. net + degré d''auto.'!AY15</f>
        <v>827536.70000000007</v>
      </c>
      <c r="AZ9" s="13">
        <f>'Endett. net + degré d''auto.'!AZ15</f>
        <v>4378410.4000000004</v>
      </c>
      <c r="BA9" s="13">
        <f>'Endett. net + degré d''auto.'!BA15</f>
        <v>857136.13</v>
      </c>
      <c r="BB9" s="13">
        <f>'Endett. net + degré d''auto.'!BB15</f>
        <v>3003801</v>
      </c>
      <c r="BC9" s="13">
        <f>'Endett. net + degré d''auto.'!BC15</f>
        <v>450541.55000000005</v>
      </c>
      <c r="BD9" s="13">
        <f>'Endett. net + degré d''auto.'!BD15</f>
        <v>20169327.080000002</v>
      </c>
      <c r="BE9" s="13">
        <f>'Endett. net + degré d''auto.'!BE15</f>
        <v>1537266.94</v>
      </c>
      <c r="BF9" s="13">
        <f t="shared" si="1"/>
        <v>102140148.46000001</v>
      </c>
      <c r="BG9" s="13">
        <f t="shared" si="2"/>
        <v>35563992.979999997</v>
      </c>
      <c r="BH9" s="13">
        <f t="shared" si="3"/>
        <v>68423967.329999998</v>
      </c>
      <c r="BK9" s="13"/>
    </row>
    <row r="10" spans="1:63" ht="15" thickBot="1" x14ac:dyDescent="0.25">
      <c r="A10" s="173"/>
      <c r="B10" s="169"/>
      <c r="D10" s="13"/>
      <c r="BF10" s="13"/>
      <c r="BG10" s="13"/>
      <c r="BH10" s="13"/>
      <c r="BK10" s="13"/>
    </row>
    <row r="11" spans="1:63" ht="15.75" thickBot="1" x14ac:dyDescent="0.3">
      <c r="A11" s="7" t="s">
        <v>560</v>
      </c>
      <c r="B11" s="169"/>
      <c r="D11" s="168">
        <f>IF(D9&lt;&gt;0,D7/D9,"")*100</f>
        <v>51.0217321051298</v>
      </c>
      <c r="E11" s="177">
        <f>IF(E9&lt;&gt;0,E7/E9,"")*100</f>
        <v>79.268102395242352</v>
      </c>
      <c r="F11" s="167">
        <f t="shared" ref="F11:BH11" si="4">IF(F9&lt;&gt;0,F7/F9,"")*100</f>
        <v>-43.874420510723802</v>
      </c>
      <c r="G11" s="167">
        <f t="shared" si="4"/>
        <v>8.0683038565693739</v>
      </c>
      <c r="H11" s="167">
        <f t="shared" si="4"/>
        <v>93.693083999935794</v>
      </c>
      <c r="I11" s="167">
        <f t="shared" si="4"/>
        <v>56.110957384973162</v>
      </c>
      <c r="J11" s="167">
        <f t="shared" si="4"/>
        <v>26.769771902389582</v>
      </c>
      <c r="K11" s="167">
        <f t="shared" si="4"/>
        <v>87.556323227519655</v>
      </c>
      <c r="L11" s="167">
        <f t="shared" si="4"/>
        <v>-7.7561648132532568</v>
      </c>
      <c r="M11" s="167">
        <f t="shared" si="4"/>
        <v>24.247073455870847</v>
      </c>
      <c r="N11" s="167">
        <f t="shared" si="4"/>
        <v>165.14240409582715</v>
      </c>
      <c r="O11" s="167">
        <f t="shared" si="4"/>
        <v>3.7903701116559878</v>
      </c>
      <c r="P11" s="167">
        <f t="shared" si="4"/>
        <v>59.289302946726671</v>
      </c>
      <c r="Q11" s="167">
        <f t="shared" si="4"/>
        <v>20.745870999290862</v>
      </c>
      <c r="R11" s="167">
        <f t="shared" si="4"/>
        <v>23.55128480885946</v>
      </c>
      <c r="S11" s="167">
        <f t="shared" si="4"/>
        <v>6.5853576293709568E-2</v>
      </c>
      <c r="T11" s="167">
        <f t="shared" si="4"/>
        <v>52.39260161861008</v>
      </c>
      <c r="U11" s="167">
        <f t="shared" si="4"/>
        <v>49.49636468022566</v>
      </c>
      <c r="V11" s="167">
        <f t="shared" si="4"/>
        <v>11.10107415359578</v>
      </c>
      <c r="W11" s="167">
        <f t="shared" si="4"/>
        <v>23.909961157511859</v>
      </c>
      <c r="X11" s="167">
        <f t="shared" si="4"/>
        <v>312.05438462754859</v>
      </c>
      <c r="Y11" s="167">
        <f t="shared" si="4"/>
        <v>84.283159749183085</v>
      </c>
      <c r="Z11" s="167">
        <f t="shared" si="4"/>
        <v>130.84253803511024</v>
      </c>
      <c r="AA11" s="167">
        <f t="shared" si="4"/>
        <v>118.36582329184743</v>
      </c>
      <c r="AB11" s="167">
        <f t="shared" si="4"/>
        <v>297.94239002020424</v>
      </c>
      <c r="AC11" s="167">
        <f t="shared" si="4"/>
        <v>57.875227433410679</v>
      </c>
      <c r="AD11" s="167">
        <f t="shared" si="4"/>
        <v>30.224952073126151</v>
      </c>
      <c r="AE11" s="167">
        <f t="shared" si="4"/>
        <v>71.835933860811608</v>
      </c>
      <c r="AF11" s="167">
        <f t="shared" si="4"/>
        <v>350.48622604706787</v>
      </c>
      <c r="AG11" s="167">
        <f t="shared" si="4"/>
        <v>110.4361592494397</v>
      </c>
      <c r="AH11" s="167">
        <f t="shared" si="4"/>
        <v>28.190356237275761</v>
      </c>
      <c r="AI11" s="167">
        <f t="shared" si="4"/>
        <v>191.64164618009377</v>
      </c>
      <c r="AJ11" s="167">
        <f t="shared" si="4"/>
        <v>411.58290714924669</v>
      </c>
      <c r="AK11" s="167">
        <f t="shared" si="4"/>
        <v>21.533465945751189</v>
      </c>
      <c r="AL11" s="167">
        <f t="shared" si="4"/>
        <v>128.53638294054872</v>
      </c>
      <c r="AM11" s="167">
        <f t="shared" si="4"/>
        <v>85.571104328917045</v>
      </c>
      <c r="AN11" s="167">
        <f t="shared" si="4"/>
        <v>311.53750445869883</v>
      </c>
      <c r="AO11" s="167">
        <f t="shared" si="4"/>
        <v>149.81849734559842</v>
      </c>
      <c r="AP11" s="167">
        <f t="shared" si="4"/>
        <v>127.08362291162003</v>
      </c>
      <c r="AQ11" s="167">
        <f t="shared" si="4"/>
        <v>73.153958269407795</v>
      </c>
      <c r="AR11" s="167">
        <f t="shared" si="4"/>
        <v>281.22564807855338</v>
      </c>
      <c r="AS11" s="167">
        <f t="shared" si="4"/>
        <v>18.875531789935327</v>
      </c>
      <c r="AT11" s="167">
        <f t="shared" si="4"/>
        <v>14.826917517526638</v>
      </c>
      <c r="AU11" s="167">
        <f t="shared" si="4"/>
        <v>594.99497387082988</v>
      </c>
      <c r="AV11" s="167">
        <f t="shared" si="4"/>
        <v>81.91077389712423</v>
      </c>
      <c r="AW11" s="167">
        <f t="shared" si="4"/>
        <v>27.79610090724854</v>
      </c>
      <c r="AX11" s="167">
        <f t="shared" si="4"/>
        <v>49.748423448147058</v>
      </c>
      <c r="AY11" s="167">
        <f t="shared" si="4"/>
        <v>18.499272600236338</v>
      </c>
      <c r="AZ11" s="167">
        <f t="shared" si="4"/>
        <v>45.167495491057664</v>
      </c>
      <c r="BA11" s="167">
        <f t="shared" si="4"/>
        <v>172.04157523962965</v>
      </c>
      <c r="BB11" s="167">
        <f t="shared" si="4"/>
        <v>96.054132747142702</v>
      </c>
      <c r="BC11" s="167">
        <f t="shared" si="4"/>
        <v>174.70184936328289</v>
      </c>
      <c r="BD11" s="167">
        <f t="shared" si="4"/>
        <v>3.7519459970005102</v>
      </c>
      <c r="BE11" s="167">
        <f t="shared" si="4"/>
        <v>48.089927699869747</v>
      </c>
      <c r="BF11" s="167">
        <f t="shared" si="4"/>
        <v>20.304175579029696</v>
      </c>
      <c r="BG11" s="167">
        <f t="shared" si="4"/>
        <v>107.76554334479007</v>
      </c>
      <c r="BH11" s="167">
        <f t="shared" si="4"/>
        <v>67.382363079939822</v>
      </c>
      <c r="BK11" s="13"/>
    </row>
    <row r="12" spans="1:63" x14ac:dyDescent="0.2">
      <c r="A12" s="173" t="s">
        <v>561</v>
      </c>
      <c r="B12" s="169"/>
    </row>
    <row r="13" spans="1:63" x14ac:dyDescent="0.2">
      <c r="A13" s="173"/>
      <c r="B13" s="169"/>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7.6079357253196065</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4065.5557827117036</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8.0573059699718126</v>
      </c>
      <c r="E37" s="19">
        <f>'Quotité d''autofinancement'!E21</f>
        <v>3.0407966509345101</v>
      </c>
      <c r="F37" s="19">
        <f>'Quotité d''autofinancement'!F21</f>
        <v>-12.183150733302387</v>
      </c>
      <c r="G37" s="19">
        <f>'Quotité d''autofinancement'!G21</f>
        <v>19.170025952402607</v>
      </c>
      <c r="H37" s="19">
        <f>'Quotité d''autofinancement'!H21</f>
        <v>2.0313219790934003</v>
      </c>
      <c r="I37" s="19">
        <f>'Quotité d''autofinancement'!I21</f>
        <v>8.0951303998123496</v>
      </c>
      <c r="J37" s="19">
        <f>'Quotité d''autofinancement'!J21</f>
        <v>7.9321746910321238</v>
      </c>
      <c r="K37" s="19">
        <f>'Quotité d''autofinancement'!K21</f>
        <v>9.9945730230188303</v>
      </c>
      <c r="L37" s="19">
        <f>'Quotité d''autofinancement'!L21</f>
        <v>2.3702386781213347</v>
      </c>
      <c r="M37" s="19">
        <f>'Quotité d''autofinancement'!M21</f>
        <v>-1.2588758154834199</v>
      </c>
      <c r="N37" s="19">
        <f>'Quotité d''autofinancement'!N21</f>
        <v>16.37354316218109</v>
      </c>
      <c r="O37" s="19">
        <f>'Quotité d''autofinancement'!O21</f>
        <v>9.8008462193415742</v>
      </c>
      <c r="P37" s="19">
        <f>'Quotité d''autofinancement'!P21</f>
        <v>0.5802262393057942</v>
      </c>
      <c r="Q37" s="19">
        <f>'Quotité d''autofinancement'!Q21</f>
        <v>9.3750354860721448</v>
      </c>
      <c r="R37" s="19">
        <f>'Quotité d''autofinancement'!R21</f>
        <v>5.05434583903729</v>
      </c>
      <c r="S37" s="19">
        <f>'Quotité d''autofinancement'!S21</f>
        <v>0.18845020348629363</v>
      </c>
      <c r="T37" s="19">
        <f>'Quotité d''autofinancement'!T21</f>
        <v>9.9075050291553808</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21.667788501275041</v>
      </c>
      <c r="Z37" s="19">
        <f>'Quotité d''autofinancement'!Z21</f>
        <v>33.86777282112444</v>
      </c>
      <c r="AA37" s="19">
        <f>'Quotité d''autofinancement'!AA21</f>
        <v>-9.6049641291264702</v>
      </c>
      <c r="AB37" s="19">
        <f>'Quotité d''autofinancement'!AB21</f>
        <v>8.1680928194760458</v>
      </c>
      <c r="AC37" s="19">
        <f>'Quotité d''autofinancement'!AC21</f>
        <v>4.3362146257838887</v>
      </c>
      <c r="AD37" s="19">
        <f>'Quotité d''autofinancement'!AD21</f>
        <v>13.40641472372652</v>
      </c>
      <c r="AE37" s="19">
        <f>'Quotité d''autofinancement'!AE21</f>
        <v>-4.63619216385709</v>
      </c>
      <c r="AF37" s="19">
        <f>'Quotité d''autofinancement'!AF21</f>
        <v>-3.8304813174237085</v>
      </c>
      <c r="AG37" s="19">
        <f>'Quotité d''autofinancement'!AG21</f>
        <v>11.630181180210785</v>
      </c>
      <c r="AH37" s="19">
        <f>'Quotité d''autofinancement'!AH21</f>
        <v>10.370444432550691</v>
      </c>
      <c r="AI37" s="19">
        <f>'Quotité d''autofinancement'!AI21</f>
        <v>13.933647652813097</v>
      </c>
      <c r="AJ37" s="19">
        <f>'Quotité d''autofinancement'!AJ21</f>
        <v>13.063969371397071</v>
      </c>
      <c r="AK37" s="19">
        <f>'Quotité d''autofinancement'!AK21</f>
        <v>16.345887786473231</v>
      </c>
      <c r="AL37" s="19">
        <f>'Quotité d''autofinancement'!AL21</f>
        <v>7.9398575288023823</v>
      </c>
      <c r="AM37" s="19">
        <f>'Quotité d''autofinancement'!AM21</f>
        <v>4.4295691149584622</v>
      </c>
      <c r="AN37" s="19">
        <f>'Quotité d''autofinancement'!AN21</f>
        <v>6.8067216968784052</v>
      </c>
      <c r="AO37" s="19">
        <f>'Quotité d''autofinancement'!AO21</f>
        <v>25.262334877633798</v>
      </c>
      <c r="AP37" s="19">
        <f>'Quotité d''autofinancement'!AP21</f>
        <v>2.2922741079788276</v>
      </c>
      <c r="AQ37" s="19">
        <f>'Quotité d''autofinancement'!AQ21</f>
        <v>-0.40795228247298865</v>
      </c>
      <c r="AR37" s="19">
        <f>'Quotité d''autofinancement'!AR21</f>
        <v>12.867216600544285</v>
      </c>
      <c r="AS37" s="19">
        <f>'Quotité d''autofinancement'!AS21</f>
        <v>11.476279212388025</v>
      </c>
      <c r="AT37" s="19">
        <f>'Quotité d''autofinancement'!AT21</f>
        <v>9.5904084123795208</v>
      </c>
      <c r="AU37" s="19">
        <f>'Quotité d''autofinancement'!AU21</f>
        <v>-12.885799330438246</v>
      </c>
      <c r="AV37" s="19">
        <f>'Quotité d''autofinancement'!AV21</f>
        <v>12.931553982741267</v>
      </c>
      <c r="AW37" s="19">
        <f>'Quotité d''autofinancement'!AW21</f>
        <v>11.305995636370103</v>
      </c>
      <c r="AX37" s="19">
        <f>'Quotité d''autofinancement'!AX21</f>
        <v>-2.1332307102690504</v>
      </c>
      <c r="AY37" s="19">
        <f>'Quotité d''autofinancement'!AY21</f>
        <v>6.6996022080777999</v>
      </c>
      <c r="AZ37" s="19">
        <f>'Quotité d''autofinancement'!AZ21</f>
        <v>8.1673514046991329</v>
      </c>
      <c r="BA37" s="19">
        <f>'Quotité d''autofinancement'!BA21</f>
        <v>2.7339168110919623</v>
      </c>
      <c r="BB37" s="19">
        <f>'Quotité d''autofinancement'!BB21</f>
        <v>13.385285072886846</v>
      </c>
      <c r="BC37" s="19">
        <f>'Quotité d''autofinancement'!BC21</f>
        <v>7.1011887111457925</v>
      </c>
      <c r="BD37" s="19">
        <f>'Quotité d''autofinancement'!BD21</f>
        <v>7.7426000857874042</v>
      </c>
      <c r="BE37" s="19">
        <f>'Quotité d''autofinancement'!BE21</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bilan'!D11</f>
        <v>51.0217321051298</v>
      </c>
      <c r="E41" s="19">
        <f>'Quotient excédent du bilan'!E11</f>
        <v>79.268102395242352</v>
      </c>
      <c r="F41" s="19">
        <f>'Quotient excédent du bilan'!F11</f>
        <v>-43.874420510723802</v>
      </c>
      <c r="G41" s="19">
        <f>'Quotient excédent du bilan'!G11</f>
        <v>8.0683038565693739</v>
      </c>
      <c r="H41" s="19">
        <f>'Quotient excédent du bilan'!H11</f>
        <v>93.693083999935794</v>
      </c>
      <c r="I41" s="19">
        <f>'Quotient excédent du bilan'!I11</f>
        <v>56.110957384973162</v>
      </c>
      <c r="J41" s="19">
        <f>'Quotient excédent du bilan'!J11</f>
        <v>26.769771902389582</v>
      </c>
      <c r="K41" s="19">
        <f>'Quotient excédent du bilan'!K11</f>
        <v>87.556323227519655</v>
      </c>
      <c r="L41" s="19">
        <f>'Quotient excédent du bilan'!L11</f>
        <v>-7.7561648132532568</v>
      </c>
      <c r="M41" s="19">
        <f>'Quotient excédent du bilan'!M11</f>
        <v>24.247073455870847</v>
      </c>
      <c r="N41" s="19">
        <f>'Quotient excédent du bilan'!N11</f>
        <v>165.14240409582715</v>
      </c>
      <c r="O41" s="19">
        <f>'Quotient excédent du bilan'!O11</f>
        <v>3.7903701116559878</v>
      </c>
      <c r="P41" s="19">
        <f>'Quotient excédent du bilan'!P11</f>
        <v>59.289302946726671</v>
      </c>
      <c r="Q41" s="19">
        <f>'Quotient excédent du bilan'!Q11</f>
        <v>20.745870999290862</v>
      </c>
      <c r="R41" s="19">
        <f>'Quotient excédent du bilan'!R11</f>
        <v>23.55128480885946</v>
      </c>
      <c r="S41" s="19">
        <f>'Quotient excédent du bilan'!S11</f>
        <v>6.5853576293709568E-2</v>
      </c>
      <c r="T41" s="19">
        <f>'Quotient excédent du bilan'!T11</f>
        <v>52.39260161861008</v>
      </c>
      <c r="U41" s="19">
        <f>'Quotient excédent du bilan'!U11</f>
        <v>49.49636468022566</v>
      </c>
      <c r="V41" s="19">
        <f>'Quotient excédent du bilan'!V11</f>
        <v>11.10107415359578</v>
      </c>
      <c r="W41" s="19">
        <f>'Quotient excédent du bilan'!W11</f>
        <v>23.909961157511859</v>
      </c>
      <c r="X41" s="19">
        <f>'Quotient excédent du bilan'!X11</f>
        <v>312.05438462754859</v>
      </c>
      <c r="Y41" s="19">
        <f>'Quotient excédent du bilan'!Y11</f>
        <v>84.283159749183085</v>
      </c>
      <c r="Z41" s="19">
        <f>'Quotient excédent du bilan'!Z11</f>
        <v>130.84253803511024</v>
      </c>
      <c r="AA41" s="19">
        <f>'Quotient excédent du bilan'!AA11</f>
        <v>118.36582329184743</v>
      </c>
      <c r="AB41" s="19">
        <f>'Quotient excédent du bilan'!AB11</f>
        <v>297.94239002020424</v>
      </c>
      <c r="AC41" s="19">
        <f>'Quotient excédent du bilan'!AC11</f>
        <v>57.875227433410679</v>
      </c>
      <c r="AD41" s="19">
        <f>'Quotient excédent du bilan'!AD11</f>
        <v>30.224952073126151</v>
      </c>
      <c r="AE41" s="19">
        <f>'Quotient excédent du bilan'!AE11</f>
        <v>71.835933860811608</v>
      </c>
      <c r="AF41" s="19">
        <f>'Quotient excédent du bilan'!AF11</f>
        <v>350.48622604706787</v>
      </c>
      <c r="AG41" s="19">
        <f>'Quotient excédent du bilan'!AG11</f>
        <v>110.4361592494397</v>
      </c>
      <c r="AH41" s="19">
        <f>'Quotient excédent du bilan'!AH11</f>
        <v>28.190356237275761</v>
      </c>
      <c r="AI41" s="19">
        <f>'Quotient excédent du bilan'!AI11</f>
        <v>191.64164618009377</v>
      </c>
      <c r="AJ41" s="19">
        <f>'Quotient excédent du bilan'!AJ11</f>
        <v>411.58290714924669</v>
      </c>
      <c r="AK41" s="19">
        <f>'Quotient excédent du bilan'!AK11</f>
        <v>21.533465945751189</v>
      </c>
      <c r="AL41" s="19">
        <f>'Quotient excédent du bilan'!AL11</f>
        <v>128.53638294054872</v>
      </c>
      <c r="AM41" s="19">
        <f>'Quotient excédent du bilan'!AM11</f>
        <v>85.571104328917045</v>
      </c>
      <c r="AN41" s="19">
        <f>'Quotient excédent du bilan'!AN11</f>
        <v>311.53750445869883</v>
      </c>
      <c r="AO41" s="19">
        <f>'Quotient excédent du bilan'!AO11</f>
        <v>149.81849734559842</v>
      </c>
      <c r="AP41" s="19">
        <f>'Quotient excédent du bilan'!AP11</f>
        <v>127.08362291162003</v>
      </c>
      <c r="AQ41" s="19">
        <f>'Quotient excédent du bilan'!AQ11</f>
        <v>73.153958269407795</v>
      </c>
      <c r="AR41" s="19">
        <f>'Quotient excédent du bilan'!AR11</f>
        <v>281.22564807855338</v>
      </c>
      <c r="AS41" s="19">
        <f>'Quotient excédent du bilan'!AS11</f>
        <v>18.875531789935327</v>
      </c>
      <c r="AT41" s="19">
        <f>'Quotient excédent du bilan'!AT11</f>
        <v>14.826917517526638</v>
      </c>
      <c r="AU41" s="19">
        <f>'Quotient excédent du bilan'!AU11</f>
        <v>594.99497387082988</v>
      </c>
      <c r="AV41" s="19">
        <f>'Quotient excédent du bilan'!AV11</f>
        <v>81.91077389712423</v>
      </c>
      <c r="AW41" s="19">
        <f>'Quotient excédent du bilan'!AW11</f>
        <v>27.79610090724854</v>
      </c>
      <c r="AX41" s="19">
        <f>'Quotient excédent du bilan'!AX11</f>
        <v>49.748423448147058</v>
      </c>
      <c r="AY41" s="19">
        <f>'Quotient excédent du bilan'!AY11</f>
        <v>18.499272600236338</v>
      </c>
      <c r="AZ41" s="19">
        <f>'Quotient excédent du bilan'!AZ11</f>
        <v>45.167495491057664</v>
      </c>
      <c r="BA41" s="19">
        <f>'Quotient excédent du bilan'!BA11</f>
        <v>172.04157523962965</v>
      </c>
      <c r="BB41" s="19">
        <f>'Quotient excédent du bilan'!BB11</f>
        <v>96.054132747142702</v>
      </c>
      <c r="BC41" s="19">
        <f>'Quotient excédent du bilan'!BC11</f>
        <v>174.70184936328289</v>
      </c>
      <c r="BD41" s="19">
        <f>'Quotient excédent du bilan'!BD11</f>
        <v>3.7519459970005102</v>
      </c>
      <c r="BE41" s="19">
        <f>'Quotient excédent du bilan'!BE11</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2023-10-18T08:19:03Z</dcterms:modified>
</cp:coreProperties>
</file>