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1" activeTab="4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<sst xmlns="http://schemas.openxmlformats.org/spreadsheetml/2006/main" count="5640" uniqueCount="882">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</sst>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tabSelected="1" workbookViewId="0">
      <selection activeCell="B16" sqref="B1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65</v>
      </c>
    </row>
    <row r="9" spans="1:3" ht="15" x14ac:dyDescent="0.25">
      <c r="A9" s="100" t="s">
        <v>215</v>
      </c>
      <c r="B9" s="100" t="s">
        <v>200</v>
      </c>
      <c r="C9" s="100" t="s">
        <v>852</v>
      </c>
    </row>
    <row r="10" spans="1:3" x14ac:dyDescent="0.2">
      <c r="A10" s="101">
        <v>90</v>
      </c>
      <c r="B10" s="102" t="s">
        <v>783</v>
      </c>
      <c r="C10" s="103">
        <f>HLOOKUP($B$6,'Bourgeoisies Comptes 2022'!$E$4:$R$166,151,0)</f>
        <v>207293.83999999997</v>
      </c>
    </row>
    <row r="11" spans="1:3" x14ac:dyDescent="0.2">
      <c r="A11" s="101">
        <v>900</v>
      </c>
      <c r="B11" s="102" t="s">
        <v>218</v>
      </c>
      <c r="C11" s="103">
        <f>HLOOKUP($B$6,'Bourgeoisies Comptes 2022'!$E$4:$R$166,152,0)</f>
        <v>205718.28999999998</v>
      </c>
    </row>
    <row r="12" spans="1:3" x14ac:dyDescent="0.2">
      <c r="A12" s="101">
        <v>901</v>
      </c>
      <c r="B12" s="102" t="s">
        <v>219</v>
      </c>
      <c r="C12" s="103">
        <f>HLOOKUP($B$6,'Bourgeoisies Comptes 2022'!$E$4:$R$166,153,0)</f>
        <v>1575.55</v>
      </c>
    </row>
    <row r="13" spans="1:3" x14ac:dyDescent="0.2">
      <c r="A13" s="101" t="s">
        <v>216</v>
      </c>
      <c r="B13" s="102" t="s">
        <v>220</v>
      </c>
      <c r="C13" s="103">
        <f>HLOOKUP($B$6,'Bourgeoisie investissement'!$E$4:$R$185,180,0)</f>
        <v>180106.55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32" sqref="B3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B32" sqref="B32"/>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32" sqref="B32"/>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32" sqref="B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32" sqref="B3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32" sqref="B3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32" sqref="B3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32" sqref="B3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32" sqref="B3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32" sqref="B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B32" sqref="B3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32" sqref="B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2023-11-17T09:20:30Z</dcterms:modified>
</cp:coreProperties>
</file>