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2" activeTab="32"/>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e la charge financière" sheetId="37"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8"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2" i="38"/>
  <c r="N39" i="40" s="1"/>
  <c r="AJ16" i="36"/>
  <c r="AJ20" i="38" s="1"/>
  <c r="AI16" i="36"/>
  <c r="AI34" i="37" s="1"/>
  <c r="N32" i="37"/>
  <c r="N29" i="36"/>
  <c r="N13" i="40" s="1"/>
  <c r="AT42" i="38"/>
  <c r="AT39" i="40" s="1"/>
  <c r="AT32" i="37"/>
  <c r="AT29" i="36"/>
  <c r="AT13" i="40" s="1"/>
  <c r="R42" i="38"/>
  <c r="R39" i="40" s="1"/>
  <c r="R32" i="37"/>
  <c r="R29" i="36"/>
  <c r="R13" i="40" s="1"/>
  <c r="AX42" i="38"/>
  <c r="AX39" i="40" s="1"/>
  <c r="AX32" i="37"/>
  <c r="AX29" i="36"/>
  <c r="AX13" i="40" s="1"/>
  <c r="BE42" i="38"/>
  <c r="BE39" i="40" s="1"/>
  <c r="BE32" i="37"/>
  <c r="BE29" i="36"/>
  <c r="BE13" i="40" s="1"/>
  <c r="V42" i="38"/>
  <c r="V39" i="40" s="1"/>
  <c r="V32" i="37"/>
  <c r="V29" i="36"/>
  <c r="V13" i="40" s="1"/>
  <c r="T42" i="38"/>
  <c r="T39" i="40" s="1"/>
  <c r="T29" i="36"/>
  <c r="T13" i="40" s="1"/>
  <c r="BC42" i="38"/>
  <c r="BC39" i="40" s="1"/>
  <c r="BC32" i="37"/>
  <c r="BC29" i="36"/>
  <c r="BC13" i="40" s="1"/>
  <c r="BB42" i="38"/>
  <c r="BB39" i="40" s="1"/>
  <c r="BB32" i="37"/>
  <c r="BB29" i="36"/>
  <c r="BB13" i="40" s="1"/>
  <c r="AZ42" i="38"/>
  <c r="AZ39" i="40" s="1"/>
  <c r="AZ29" i="36"/>
  <c r="AZ13" i="40" s="1"/>
  <c r="AY42" i="38"/>
  <c r="AY39" i="40" s="1"/>
  <c r="AY32" i="37"/>
  <c r="AY29" i="36"/>
  <c r="AY13" i="40" s="1"/>
  <c r="AW42" i="38"/>
  <c r="AW39" i="40" s="1"/>
  <c r="AW32" i="37"/>
  <c r="AW29" i="36"/>
  <c r="AW13" i="40" s="1"/>
  <c r="AV42" i="38"/>
  <c r="AV39" i="40" s="1"/>
  <c r="AV29" i="36"/>
  <c r="AV13" i="40" s="1"/>
  <c r="AS42" i="38"/>
  <c r="AS39" i="40" s="1"/>
  <c r="AS32" i="37"/>
  <c r="AS29" i="36"/>
  <c r="AS13" i="40" s="1"/>
  <c r="AQ42" i="38"/>
  <c r="AQ39" i="40" s="1"/>
  <c r="AQ32" i="37"/>
  <c r="AQ29" i="36"/>
  <c r="AQ13" i="40" s="1"/>
  <c r="AP42" i="38"/>
  <c r="AP39" i="40" s="1"/>
  <c r="AP32" i="37"/>
  <c r="AP29" i="36"/>
  <c r="AP13" i="40" s="1"/>
  <c r="AO42" i="38"/>
  <c r="AO39" i="40" s="1"/>
  <c r="AO32" i="37"/>
  <c r="AO29" i="36"/>
  <c r="AO13" i="40" s="1"/>
  <c r="AN42" i="38"/>
  <c r="AN39" i="40" s="1"/>
  <c r="AN29" i="36"/>
  <c r="AN13" i="40" s="1"/>
  <c r="AM42" i="38"/>
  <c r="AM39" i="40" s="1"/>
  <c r="AM32" i="37"/>
  <c r="AM29" i="36"/>
  <c r="AM13" i="40" s="1"/>
  <c r="AL42" i="38"/>
  <c r="AL39" i="40" s="1"/>
  <c r="AL32" i="37"/>
  <c r="AL29" i="36"/>
  <c r="AL13" i="40" s="1"/>
  <c r="AJ42" i="38"/>
  <c r="AJ39" i="40" s="1"/>
  <c r="AJ29" i="36"/>
  <c r="AJ13" i="40" s="1"/>
  <c r="AI42" i="38"/>
  <c r="AI39" i="40" s="1"/>
  <c r="AI32" i="37"/>
  <c r="AI29" i="36"/>
  <c r="AI13" i="40" s="1"/>
  <c r="AH42" i="38"/>
  <c r="AH39" i="40" s="1"/>
  <c r="AH32" i="37"/>
  <c r="AH29" i="36"/>
  <c r="AH13" i="40" s="1"/>
  <c r="AG42" i="38"/>
  <c r="AG39" i="40" s="1"/>
  <c r="AG32" i="37"/>
  <c r="AG29" i="36"/>
  <c r="AG13" i="40" s="1"/>
  <c r="AF42" i="38"/>
  <c r="AF39" i="40" s="1"/>
  <c r="AF29" i="36"/>
  <c r="AF13" i="40" s="1"/>
  <c r="AB42" i="38"/>
  <c r="AB39" i="40" s="1"/>
  <c r="AB29" i="36"/>
  <c r="AB13" i="40" s="1"/>
  <c r="BF11" i="36"/>
  <c r="J42" i="38"/>
  <c r="J39" i="40" s="1"/>
  <c r="J32" i="37"/>
  <c r="J29" i="36"/>
  <c r="J13" i="40" s="1"/>
  <c r="AE42" i="38"/>
  <c r="AE39" i="40" s="1"/>
  <c r="AE32" i="37"/>
  <c r="AE29" i="36"/>
  <c r="AE13" i="40" s="1"/>
  <c r="AC42" i="38"/>
  <c r="AC39" i="40" s="1"/>
  <c r="AC32" i="37"/>
  <c r="AC29" i="36"/>
  <c r="AC13" i="40" s="1"/>
  <c r="AA42" i="38"/>
  <c r="AA39" i="40" s="1"/>
  <c r="AA32" i="37"/>
  <c r="AA29" i="36"/>
  <c r="AA13" i="40" s="1"/>
  <c r="Y42" i="38"/>
  <c r="Y39" i="40" s="1"/>
  <c r="Y32" i="37"/>
  <c r="Y29" i="36"/>
  <c r="Y13" i="40" s="1"/>
  <c r="U42" i="38"/>
  <c r="U39" i="40" s="1"/>
  <c r="U32" i="37"/>
  <c r="U29" i="36"/>
  <c r="U13" i="40" s="1"/>
  <c r="AU42" i="38"/>
  <c r="AU39" i="40" s="1"/>
  <c r="AU32" i="37"/>
  <c r="AU29" i="36"/>
  <c r="AU13" i="40" s="1"/>
  <c r="S42" i="38"/>
  <c r="S39" i="40" s="1"/>
  <c r="S32" i="37"/>
  <c r="S29" i="36"/>
  <c r="S13" i="40" s="1"/>
  <c r="W42" i="38"/>
  <c r="W39" i="40" s="1"/>
  <c r="BF36" i="38"/>
  <c r="W32" i="37"/>
  <c r="W29" i="36"/>
  <c r="W13" i="40" s="1"/>
  <c r="AD42" i="38"/>
  <c r="AD39" i="40" s="1"/>
  <c r="AD32" i="37"/>
  <c r="BG8" i="39"/>
  <c r="AD29" i="36"/>
  <c r="AD13" i="40" s="1"/>
  <c r="Q42" i="38"/>
  <c r="Q39" i="40" s="1"/>
  <c r="Q32" i="37"/>
  <c r="Q29" i="36"/>
  <c r="Q13" i="40" s="1"/>
  <c r="P42" i="38"/>
  <c r="P39" i="40" s="1"/>
  <c r="P29" i="36"/>
  <c r="P13" i="40" s="1"/>
  <c r="H42" i="38"/>
  <c r="H39" i="40" s="1"/>
  <c r="BF25" i="37"/>
  <c r="H29" i="36"/>
  <c r="H13" i="40" s="1"/>
  <c r="BF24" i="36"/>
  <c r="K42" i="38"/>
  <c r="K39" i="40" s="1"/>
  <c r="K32" i="37"/>
  <c r="K29" i="36"/>
  <c r="K13" i="40" s="1"/>
  <c r="G42" i="38"/>
  <c r="G39" i="40" s="1"/>
  <c r="G32" i="37"/>
  <c r="BF27" i="38"/>
  <c r="G29" i="36"/>
  <c r="G13" i="40" s="1"/>
  <c r="BF14" i="36"/>
  <c r="I42" i="38"/>
  <c r="I39" i="40" s="1"/>
  <c r="I32" i="37"/>
  <c r="BF5" i="36"/>
  <c r="BF25" i="36"/>
  <c r="I29" i="36"/>
  <c r="I13" i="40" s="1"/>
  <c r="BD42" i="38"/>
  <c r="BD39" i="40" s="1"/>
  <c r="BD29" i="36"/>
  <c r="BD13" i="40" s="1"/>
  <c r="BF6" i="36"/>
  <c r="L42" i="38"/>
  <c r="L39" i="40" s="1"/>
  <c r="BF12" i="37"/>
  <c r="L29" i="36"/>
  <c r="L13" i="40" s="1"/>
  <c r="BF13" i="36"/>
  <c r="BF32" i="38"/>
  <c r="BF30" i="38"/>
  <c r="F42" i="38"/>
  <c r="F39" i="40" s="1"/>
  <c r="BF28" i="38"/>
  <c r="BF37" i="38"/>
  <c r="BF29" i="37"/>
  <c r="F32" i="37"/>
  <c r="BF27" i="37"/>
  <c r="BF8" i="39"/>
  <c r="F29" i="36"/>
  <c r="F13" i="40" s="1"/>
  <c r="BF27" i="36"/>
  <c r="BF12" i="36"/>
  <c r="BF31" i="38"/>
  <c r="BF29" i="38"/>
  <c r="M42" i="38"/>
  <c r="M39" i="40" s="1"/>
  <c r="M32" i="37"/>
  <c r="M29" i="36"/>
  <c r="M13" i="40" s="1"/>
  <c r="BF6" i="38"/>
  <c r="BA42" i="38"/>
  <c r="BA39" i="40" s="1"/>
  <c r="BA32" i="37"/>
  <c r="BA29" i="36"/>
  <c r="BA13" i="40" s="1"/>
  <c r="O42" i="38"/>
  <c r="O39" i="40" s="1"/>
  <c r="BF38" i="38"/>
  <c r="BF10" i="36"/>
  <c r="O32" i="37"/>
  <c r="O29" i="36"/>
  <c r="O13" i="40" s="1"/>
  <c r="O9" i="38"/>
  <c r="BF7" i="38"/>
  <c r="AR42" i="38"/>
  <c r="AR39" i="40" s="1"/>
  <c r="BH8" i="39"/>
  <c r="AR29" i="36"/>
  <c r="AR13" i="40" s="1"/>
  <c r="Z42" i="38"/>
  <c r="Z39" i="40" s="1"/>
  <c r="Z32" i="37"/>
  <c r="Z29" i="36"/>
  <c r="Z13" i="40" s="1"/>
  <c r="E8" i="36"/>
  <c r="BF8" i="36" s="1"/>
  <c r="E16" i="36"/>
  <c r="BF26" i="36"/>
  <c r="E29" i="36"/>
  <c r="E13" i="40" s="1"/>
  <c r="BD20" i="38"/>
  <c r="BD34" i="37"/>
  <c r="BD31" i="36"/>
  <c r="BD33" i="36" s="1"/>
  <c r="BD29" i="40" s="1"/>
  <c r="BD18" i="36"/>
  <c r="BD27" i="40" s="1"/>
  <c r="BB20" i="38"/>
  <c r="BB34" i="37"/>
  <c r="BB31" i="36"/>
  <c r="BB18" i="36"/>
  <c r="BB27" i="40" s="1"/>
  <c r="AZ20" i="38"/>
  <c r="AZ34" i="37"/>
  <c r="AZ31" i="36"/>
  <c r="AZ18" i="36"/>
  <c r="AZ27" i="40" s="1"/>
  <c r="AX20" i="38"/>
  <c r="AX34" i="37"/>
  <c r="AX31" i="36"/>
  <c r="AX18" i="36"/>
  <c r="AX27" i="40" s="1"/>
  <c r="AV20" i="38"/>
  <c r="AV34" i="37"/>
  <c r="AV31" i="36"/>
  <c r="AV18" i="36"/>
  <c r="AV27" i="40" s="1"/>
  <c r="AT20" i="38"/>
  <c r="AT34" i="37"/>
  <c r="AT31" i="36"/>
  <c r="AT18" i="36"/>
  <c r="AT27" i="40" s="1"/>
  <c r="AR20" i="38"/>
  <c r="AR34" i="37"/>
  <c r="AR31" i="36"/>
  <c r="AR33" i="36" s="1"/>
  <c r="AR29" i="40" s="1"/>
  <c r="AR18" i="36"/>
  <c r="AR27" i="40" s="1"/>
  <c r="AP20" i="38"/>
  <c r="AP34" i="37"/>
  <c r="AP31" i="36"/>
  <c r="AP33" i="36" s="1"/>
  <c r="AP29" i="40" s="1"/>
  <c r="AP18" i="36"/>
  <c r="AP27" i="40" s="1"/>
  <c r="AN20" i="38"/>
  <c r="AN34" i="37"/>
  <c r="AN31" i="36"/>
  <c r="AN18" i="36"/>
  <c r="AN27" i="40" s="1"/>
  <c r="AL20" i="38"/>
  <c r="AL34" i="37"/>
  <c r="AL31" i="36"/>
  <c r="AL18" i="36"/>
  <c r="AL27" i="40" s="1"/>
  <c r="AJ34" i="37"/>
  <c r="AH20" i="38"/>
  <c r="AH34" i="37"/>
  <c r="AH31" i="36"/>
  <c r="AH18" i="36"/>
  <c r="AH27" i="40" s="1"/>
  <c r="AF20" i="38"/>
  <c r="AF34" i="37"/>
  <c r="AF31" i="36"/>
  <c r="AF18" i="36"/>
  <c r="AF27" i="40" s="1"/>
  <c r="AD20" i="38"/>
  <c r="AD34" i="37"/>
  <c r="AD31" i="36"/>
  <c r="AD33" i="36" s="1"/>
  <c r="AD29" i="40" s="1"/>
  <c r="AD18" i="36"/>
  <c r="AD27" i="40" s="1"/>
  <c r="AB20" i="38"/>
  <c r="AB34" i="37"/>
  <c r="AB31" i="36"/>
  <c r="AB33" i="36" s="1"/>
  <c r="AB29" i="40" s="1"/>
  <c r="AB18" i="36"/>
  <c r="AB27" i="40" s="1"/>
  <c r="Z20" i="38"/>
  <c r="Z34" i="37"/>
  <c r="Z31" i="36"/>
  <c r="Z18" i="36"/>
  <c r="Z27" i="40" s="1"/>
  <c r="V20" i="38"/>
  <c r="V34" i="37"/>
  <c r="V31" i="36"/>
  <c r="V18" i="36"/>
  <c r="V27" i="40" s="1"/>
  <c r="T20" i="38"/>
  <c r="T34" i="37"/>
  <c r="T31" i="36"/>
  <c r="T18" i="36"/>
  <c r="T27" i="40" s="1"/>
  <c r="R20" i="38"/>
  <c r="R34" i="37"/>
  <c r="R31" i="36"/>
  <c r="R18" i="36"/>
  <c r="R27" i="40" s="1"/>
  <c r="P20" i="38"/>
  <c r="P34" i="37"/>
  <c r="P31" i="36"/>
  <c r="P18" i="36"/>
  <c r="P27" i="40" s="1"/>
  <c r="N20" i="38"/>
  <c r="N34" i="37"/>
  <c r="N36" i="37" s="1"/>
  <c r="N33" i="40" s="1"/>
  <c r="N31" i="36"/>
  <c r="N33" i="36" s="1"/>
  <c r="N29" i="40" s="1"/>
  <c r="N18" i="36"/>
  <c r="N27" i="40" s="1"/>
  <c r="L20" i="38"/>
  <c r="L34" i="37"/>
  <c r="L31" i="36"/>
  <c r="L33" i="36" s="1"/>
  <c r="L29" i="40" s="1"/>
  <c r="L18" i="36"/>
  <c r="L27" i="40" s="1"/>
  <c r="J20" i="38"/>
  <c r="J34" i="37"/>
  <c r="J31" i="36"/>
  <c r="J33" i="36" s="1"/>
  <c r="J29" i="40" s="1"/>
  <c r="J18" i="36"/>
  <c r="J27" i="40" s="1"/>
  <c r="H20" i="38"/>
  <c r="H34" i="37"/>
  <c r="H31" i="36"/>
  <c r="H33" i="36" s="1"/>
  <c r="H29" i="40" s="1"/>
  <c r="H18" i="36"/>
  <c r="H27" i="40" s="1"/>
  <c r="F20" i="38"/>
  <c r="F34" i="37"/>
  <c r="F31" i="36"/>
  <c r="F18" i="36"/>
  <c r="F27" i="40" s="1"/>
  <c r="BH5" i="36"/>
  <c r="AK8" i="36"/>
  <c r="BH8" i="36" s="1"/>
  <c r="BE20" i="38"/>
  <c r="BE34" i="37"/>
  <c r="BE31" i="36"/>
  <c r="BE33" i="36" s="1"/>
  <c r="BE29" i="40" s="1"/>
  <c r="BE18" i="36"/>
  <c r="BE27" i="40" s="1"/>
  <c r="BC20" i="38"/>
  <c r="BC34" i="37"/>
  <c r="BC31" i="36"/>
  <c r="BC33" i="36" s="1"/>
  <c r="BC29" i="40" s="1"/>
  <c r="BC18" i="36"/>
  <c r="BC27" i="40" s="1"/>
  <c r="BA20" i="38"/>
  <c r="BA34" i="37"/>
  <c r="BA31" i="36"/>
  <c r="BA33" i="36" s="1"/>
  <c r="BA29" i="40" s="1"/>
  <c r="BA18" i="36"/>
  <c r="BA27" i="40" s="1"/>
  <c r="AY20" i="38"/>
  <c r="AY34" i="37"/>
  <c r="AY31" i="36"/>
  <c r="AY33" i="36" s="1"/>
  <c r="AY29" i="40" s="1"/>
  <c r="AY18" i="36"/>
  <c r="AY27" i="40" s="1"/>
  <c r="AW20" i="38"/>
  <c r="AW34" i="37"/>
  <c r="AW31" i="36"/>
  <c r="AW18" i="36"/>
  <c r="AW27" i="40" s="1"/>
  <c r="AU20" i="38"/>
  <c r="AU34" i="37"/>
  <c r="AU31" i="36"/>
  <c r="AU18" i="36"/>
  <c r="AU27" i="40" s="1"/>
  <c r="AS20" i="38"/>
  <c r="AS34" i="37"/>
  <c r="AS31" i="36"/>
  <c r="AS33" i="36" s="1"/>
  <c r="AS29" i="40" s="1"/>
  <c r="AS18" i="36"/>
  <c r="AS27" i="40" s="1"/>
  <c r="AQ20" i="38"/>
  <c r="AQ34" i="37"/>
  <c r="AQ31" i="36"/>
  <c r="AQ18" i="36"/>
  <c r="AQ27" i="40" s="1"/>
  <c r="AO20" i="38"/>
  <c r="AO34" i="37"/>
  <c r="AO31" i="36"/>
  <c r="AO18" i="36"/>
  <c r="AO27" i="40" s="1"/>
  <c r="AM20" i="38"/>
  <c r="AM34" i="37"/>
  <c r="AM31" i="36"/>
  <c r="AM33" i="36" s="1"/>
  <c r="AM29" i="40" s="1"/>
  <c r="AM18" i="36"/>
  <c r="AM27" i="40" s="1"/>
  <c r="AI31" i="36"/>
  <c r="AI33" i="36" s="1"/>
  <c r="AI29" i="40" s="1"/>
  <c r="AG20" i="38"/>
  <c r="AG34" i="37"/>
  <c r="AG31" i="36"/>
  <c r="AG33" i="36" s="1"/>
  <c r="AG29" i="40" s="1"/>
  <c r="AG18" i="36"/>
  <c r="AG27" i="40" s="1"/>
  <c r="AE20" i="38"/>
  <c r="AE34" i="37"/>
  <c r="AE31" i="36"/>
  <c r="AE18" i="36"/>
  <c r="AE27" i="40" s="1"/>
  <c r="AC20" i="38"/>
  <c r="AC34" i="37"/>
  <c r="AC31" i="36"/>
  <c r="AC33" i="36" s="1"/>
  <c r="AC29" i="40" s="1"/>
  <c r="AC18" i="36"/>
  <c r="AC27" i="40" s="1"/>
  <c r="AA20" i="38"/>
  <c r="AA34" i="37"/>
  <c r="AA31" i="36"/>
  <c r="AA18" i="36"/>
  <c r="AA27" i="40" s="1"/>
  <c r="Y20" i="38"/>
  <c r="Y34" i="37"/>
  <c r="Y31" i="36"/>
  <c r="Y33" i="36" s="1"/>
  <c r="Y29" i="40" s="1"/>
  <c r="Y18" i="36"/>
  <c r="Y27" i="40" s="1"/>
  <c r="W20" i="38"/>
  <c r="W34" i="37"/>
  <c r="W36" i="37" s="1"/>
  <c r="W33" i="40" s="1"/>
  <c r="W31" i="36"/>
  <c r="W33" i="36" s="1"/>
  <c r="W29" i="40" s="1"/>
  <c r="W18" i="36"/>
  <c r="W27" i="40" s="1"/>
  <c r="U20" i="38"/>
  <c r="U34" i="37"/>
  <c r="U36" i="37" s="1"/>
  <c r="U33" i="40" s="1"/>
  <c r="U31" i="36"/>
  <c r="U33" i="36" s="1"/>
  <c r="U29" i="40" s="1"/>
  <c r="U18" i="36"/>
  <c r="U27" i="40" s="1"/>
  <c r="S20" i="38"/>
  <c r="S34" i="37"/>
  <c r="S36" i="37" s="1"/>
  <c r="S33" i="40" s="1"/>
  <c r="S31" i="36"/>
  <c r="S33" i="36" s="1"/>
  <c r="S29" i="40" s="1"/>
  <c r="S18" i="36"/>
  <c r="S27" i="40" s="1"/>
  <c r="Q20" i="38"/>
  <c r="Q34" i="37"/>
  <c r="Q31" i="36"/>
  <c r="Q18" i="36"/>
  <c r="Q27" i="40" s="1"/>
  <c r="O20" i="38"/>
  <c r="O34" i="37"/>
  <c r="O31" i="36"/>
  <c r="O18" i="36"/>
  <c r="O27" i="40" s="1"/>
  <c r="M20" i="38"/>
  <c r="M34" i="37"/>
  <c r="M36" i="37" s="1"/>
  <c r="M33" i="40" s="1"/>
  <c r="M31" i="36"/>
  <c r="M33" i="36" s="1"/>
  <c r="M29" i="40" s="1"/>
  <c r="M18" i="36"/>
  <c r="M27" i="40" s="1"/>
  <c r="K20" i="38"/>
  <c r="K34" i="37"/>
  <c r="K36" i="37" s="1"/>
  <c r="K33" i="40" s="1"/>
  <c r="K31" i="36"/>
  <c r="K33" i="36" s="1"/>
  <c r="K29" i="40" s="1"/>
  <c r="K18" i="36"/>
  <c r="K27" i="40" s="1"/>
  <c r="I20" i="38"/>
  <c r="I34" i="37"/>
  <c r="I36" i="37" s="1"/>
  <c r="I33" i="40" s="1"/>
  <c r="I31" i="36"/>
  <c r="I33" i="36" s="1"/>
  <c r="I29" i="40" s="1"/>
  <c r="I18" i="36"/>
  <c r="I27" i="40" s="1"/>
  <c r="G20"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BA36" i="37"/>
  <c r="BA33" i="40" s="1"/>
  <c r="T34" i="35"/>
  <c r="T22" i="40" s="1"/>
  <c r="AJ18" i="36"/>
  <c r="AJ27" i="40" s="1"/>
  <c r="AI20"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9"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T41" i="35" s="1"/>
  <c r="T24" i="40" s="1"/>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20" i="38"/>
  <c r="AK34" i="37"/>
  <c r="AK31" i="36"/>
  <c r="AK18" i="36"/>
  <c r="AK27" i="40" s="1"/>
  <c r="BH27" i="40" s="1"/>
  <c r="BG16" i="36"/>
  <c r="BG18" i="36" s="1"/>
  <c r="X20" i="38"/>
  <c r="X34" i="37"/>
  <c r="X31" i="36"/>
  <c r="X18" i="36"/>
  <c r="X27" i="40" s="1"/>
  <c r="BG27" i="40" s="1"/>
  <c r="BF29" i="36"/>
  <c r="BF13" i="40"/>
  <c r="BF16" i="36"/>
  <c r="BF18" i="36" s="1"/>
  <c r="E20"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40" i="38"/>
  <c r="BG42" i="38" s="1"/>
  <c r="X42" i="38"/>
  <c r="X39" i="40" s="1"/>
  <c r="BG39" i="40" s="1"/>
  <c r="BH40" i="38"/>
  <c r="BH42" i="38" s="1"/>
  <c r="AK42" i="38"/>
  <c r="AK39" i="40" s="1"/>
  <c r="BH39" i="40" s="1"/>
  <c r="BF40" i="38"/>
  <c r="BF42" i="38" s="1"/>
  <c r="E42" i="38"/>
  <c r="E39" i="40" s="1"/>
  <c r="BF39" i="40" s="1"/>
  <c r="BF33" i="40" l="1"/>
  <c r="AI22"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8"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8" i="38"/>
  <c r="BG18" i="38" s="1"/>
  <c r="X10" i="39"/>
  <c r="BG15" i="35"/>
  <c r="BG17" i="35" s="1"/>
  <c r="X17" i="35"/>
  <c r="X17" i="40" s="1"/>
  <c r="BG17" i="40" s="1"/>
  <c r="AK22" i="40"/>
  <c r="BH22" i="40" s="1"/>
  <c r="BH34" i="35"/>
  <c r="AK18" i="38"/>
  <c r="BH18" i="38" s="1"/>
  <c r="BG22" i="40"/>
  <c r="BF36" i="37"/>
  <c r="BF31" i="36"/>
  <c r="BF33" i="36" s="1"/>
  <c r="E33" i="36"/>
  <c r="E29" i="40" s="1"/>
  <c r="BF20" i="38"/>
  <c r="E22" i="38"/>
  <c r="E37" i="40" s="1"/>
  <c r="BG34" i="37"/>
  <c r="BG36" i="37" s="1"/>
  <c r="X36" i="37"/>
  <c r="X33" i="40" s="1"/>
  <c r="BG33" i="40" s="1"/>
  <c r="BH31" i="36"/>
  <c r="BH33" i="36" s="1"/>
  <c r="AK33" i="36"/>
  <c r="AK29" i="40" s="1"/>
  <c r="BH29" i="40" s="1"/>
  <c r="BH20" i="38"/>
  <c r="AK22" i="38"/>
  <c r="AK37" i="40" s="1"/>
  <c r="BH37" i="40" s="1"/>
  <c r="BG31" i="36"/>
  <c r="BG33" i="36" s="1"/>
  <c r="X33" i="36"/>
  <c r="X29" i="40" s="1"/>
  <c r="BG29" i="40" s="1"/>
  <c r="BG20" i="38"/>
  <c r="AK36" i="37"/>
  <c r="AK33" i="40" s="1"/>
  <c r="BH33" i="40" s="1"/>
  <c r="BH34" i="37"/>
  <c r="BH36" i="37" s="1"/>
  <c r="C55" i="13"/>
  <c r="BF17" i="40" l="1"/>
  <c r="BF29" i="40"/>
  <c r="D28" i="43"/>
  <c r="BH17" i="35"/>
  <c r="BG22" i="38"/>
  <c r="X22" i="38"/>
  <c r="X37" i="40" s="1"/>
  <c r="BG37" i="40" s="1"/>
  <c r="BG41" i="35"/>
  <c r="BH41" i="35"/>
  <c r="D24" i="43"/>
  <c r="D22" i="43"/>
  <c r="BF18" i="38"/>
  <c r="F22" i="38"/>
  <c r="F37" i="40" s="1"/>
  <c r="BF41" i="35"/>
  <c r="BH22" i="38"/>
  <c r="F12" i="39"/>
  <c r="F41" i="40" s="1"/>
  <c r="BF41" i="40" s="1"/>
  <c r="BF10" i="39"/>
  <c r="BF12" i="39" s="1"/>
  <c r="BF22"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2" i="35" s="1"/>
  <c r="BF48" i="42"/>
  <c r="D26" i="35" s="1"/>
  <c r="BF49" i="42"/>
  <c r="BF50" i="42"/>
  <c r="D13" i="35" s="1"/>
  <c r="BF51" i="42"/>
  <c r="D11" i="36" s="1"/>
  <c r="BF52" i="42"/>
  <c r="D31" i="35" s="1"/>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7" i="38" s="1"/>
  <c r="BF23" i="42"/>
  <c r="D5" i="36" s="1"/>
  <c r="BF24" i="42"/>
  <c r="D11" i="37" s="1"/>
  <c r="BF25" i="42"/>
  <c r="D25" i="35" s="1"/>
  <c r="BF26" i="42"/>
  <c r="D12" i="37" s="1"/>
  <c r="BF27" i="42"/>
  <c r="BF28" i="42"/>
  <c r="BF29" i="42"/>
  <c r="D13" i="37" s="1"/>
  <c r="BF30" i="42"/>
  <c r="D14" i="37" s="1"/>
  <c r="BF31" i="42"/>
  <c r="D15" i="37" s="1"/>
  <c r="BF32" i="42"/>
  <c r="D30" i="35" s="1"/>
  <c r="BF33" i="42"/>
  <c r="BF34" i="42"/>
  <c r="BF35" i="42"/>
  <c r="BI18" i="42"/>
  <c r="BH18" i="42"/>
  <c r="BG18" i="42"/>
  <c r="BF18" i="42"/>
  <c r="D7" i="37" s="1"/>
  <c r="BI9" i="42"/>
  <c r="BH9" i="42"/>
  <c r="BG9" i="42"/>
  <c r="BF9" i="42"/>
  <c r="D6" i="38" s="1"/>
  <c r="D12" i="35" l="1"/>
  <c r="BF37" i="40"/>
  <c r="D36" i="43"/>
  <c r="D29" i="37"/>
  <c r="D28" i="35"/>
  <c r="D26" i="37"/>
  <c r="D11" i="35"/>
  <c r="D10" i="35"/>
  <c r="D30" i="37"/>
  <c r="D29" i="35"/>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BF15" i="42"/>
  <c r="D6" i="39" s="1"/>
  <c r="BI14" i="42"/>
  <c r="BH14" i="42"/>
  <c r="BG14" i="42"/>
  <c r="BF14" i="42"/>
  <c r="BI13" i="42"/>
  <c r="BH13" i="42"/>
  <c r="BG13" i="42"/>
  <c r="BF13" i="42"/>
  <c r="D27" i="36" s="1"/>
  <c r="BI12" i="42"/>
  <c r="BH12" i="42"/>
  <c r="BG12" i="42"/>
  <c r="BF12" i="42"/>
  <c r="D26" i="36" s="1"/>
  <c r="BI11" i="42"/>
  <c r="BH11" i="42"/>
  <c r="BG11" i="42"/>
  <c r="BF11" i="42"/>
  <c r="D25" i="36" s="1"/>
  <c r="BI10" i="42"/>
  <c r="BH10" i="42"/>
  <c r="BG10" i="42"/>
  <c r="BF10" i="42"/>
  <c r="D24"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7" i="38"/>
  <c r="D6"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2" i="37"/>
  <c r="D16" i="36"/>
  <c r="D8" i="36"/>
  <c r="D39" i="35"/>
  <c r="D34" i="35"/>
  <c r="D18" i="38" s="1"/>
  <c r="D15" i="35"/>
  <c r="D10" i="39" s="1"/>
  <c r="D8" i="35"/>
  <c r="D15" i="40" s="1"/>
  <c r="D20" i="38" l="1"/>
  <c r="D34" i="37"/>
  <c r="D36" i="37" s="1"/>
  <c r="D33" i="40" s="1"/>
  <c r="D41" i="35"/>
  <c r="D24" i="40" s="1"/>
  <c r="D12" i="39"/>
  <c r="D41" i="40" s="1"/>
  <c r="D17" i="35"/>
  <c r="D17" i="40" s="1"/>
  <c r="D22" i="40"/>
  <c r="D22" i="38"/>
  <c r="D37" i="40" s="1"/>
  <c r="D29" i="36"/>
  <c r="D13" i="40" s="1"/>
  <c r="D17" i="37"/>
  <c r="D19" i="37" s="1"/>
  <c r="D31" i="40" s="1"/>
  <c r="D34" i="38"/>
  <c r="D42"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3" i="37"/>
  <c r="E3" i="36"/>
  <c r="E3" i="35"/>
  <c r="G9" i="40"/>
  <c r="G4" i="39"/>
  <c r="G4" i="38"/>
  <c r="G11" i="38" s="1"/>
  <c r="G13" i="38" s="1"/>
  <c r="G35" i="40" s="1"/>
  <c r="G3" i="37"/>
  <c r="G3" i="36"/>
  <c r="G3" i="35"/>
  <c r="I9" i="40"/>
  <c r="I4" i="39"/>
  <c r="I4" i="38"/>
  <c r="I11" i="38" s="1"/>
  <c r="I13" i="38" s="1"/>
  <c r="I35" i="40" s="1"/>
  <c r="I3" i="37"/>
  <c r="I3" i="36"/>
  <c r="I3" i="35"/>
  <c r="K9" i="40"/>
  <c r="K4" i="39"/>
  <c r="K4" i="38"/>
  <c r="K11" i="38" s="1"/>
  <c r="K13" i="38" s="1"/>
  <c r="K35" i="40" s="1"/>
  <c r="K3" i="37"/>
  <c r="K3" i="36"/>
  <c r="K3" i="35"/>
  <c r="M9" i="40"/>
  <c r="M4" i="39"/>
  <c r="M4" i="38"/>
  <c r="M11" i="38" s="1"/>
  <c r="M13" i="38" s="1"/>
  <c r="M35" i="40" s="1"/>
  <c r="M3" i="37"/>
  <c r="M3" i="36"/>
  <c r="M3" i="35"/>
  <c r="O9" i="40"/>
  <c r="O4" i="39"/>
  <c r="O4" i="38"/>
  <c r="O11" i="38" s="1"/>
  <c r="O13" i="38" s="1"/>
  <c r="O35" i="40" s="1"/>
  <c r="O3" i="37"/>
  <c r="O3" i="36"/>
  <c r="O3" i="35"/>
  <c r="Q9" i="40"/>
  <c r="Q4" i="39"/>
  <c r="Q4" i="38"/>
  <c r="Q11" i="38" s="1"/>
  <c r="Q13" i="38" s="1"/>
  <c r="Q35" i="40" s="1"/>
  <c r="Q3" i="37"/>
  <c r="Q3" i="36"/>
  <c r="Q3" i="35"/>
  <c r="S9" i="40"/>
  <c r="S4" i="39"/>
  <c r="S4" i="38"/>
  <c r="S11" i="38" s="1"/>
  <c r="S13" i="38" s="1"/>
  <c r="S35" i="40" s="1"/>
  <c r="S3" i="37"/>
  <c r="S3" i="36"/>
  <c r="S3" i="35"/>
  <c r="U9" i="40"/>
  <c r="U4" i="39"/>
  <c r="U4" i="38"/>
  <c r="U11" i="38" s="1"/>
  <c r="U13" i="38" s="1"/>
  <c r="U35" i="40" s="1"/>
  <c r="U3" i="37"/>
  <c r="U3" i="36"/>
  <c r="U3" i="35"/>
  <c r="W9" i="40"/>
  <c r="W4" i="39"/>
  <c r="W4" i="38"/>
  <c r="W11" i="38" s="1"/>
  <c r="W13" i="38" s="1"/>
  <c r="W35" i="40" s="1"/>
  <c r="W3" i="37"/>
  <c r="W3" i="36"/>
  <c r="W3" i="35"/>
  <c r="Y9" i="40"/>
  <c r="Y4" i="39"/>
  <c r="Y4" i="38"/>
  <c r="Y11" i="38" s="1"/>
  <c r="Y13" i="38" s="1"/>
  <c r="Y35" i="40" s="1"/>
  <c r="Y3" i="37"/>
  <c r="Y3" i="36"/>
  <c r="Y3" i="35"/>
  <c r="AA9" i="40"/>
  <c r="AA4" i="39"/>
  <c r="AA4" i="38"/>
  <c r="AA11" i="38" s="1"/>
  <c r="AA13" i="38" s="1"/>
  <c r="AA35" i="40" s="1"/>
  <c r="AA3" i="37"/>
  <c r="AA3" i="36"/>
  <c r="AA3" i="35"/>
  <c r="AC9" i="40"/>
  <c r="AC4" i="39"/>
  <c r="AC4" i="38"/>
  <c r="AC11" i="38" s="1"/>
  <c r="AC13" i="38" s="1"/>
  <c r="AC35" i="40" s="1"/>
  <c r="AC3" i="37"/>
  <c r="AC3" i="36"/>
  <c r="AC3" i="35"/>
  <c r="AE9" i="40"/>
  <c r="AE4" i="39"/>
  <c r="AE4" i="38"/>
  <c r="AE11" i="38" s="1"/>
  <c r="AE13" i="38" s="1"/>
  <c r="AE35" i="40" s="1"/>
  <c r="AE3" i="37"/>
  <c r="AE3" i="36"/>
  <c r="AE3" i="35"/>
  <c r="AG9" i="40"/>
  <c r="AG4" i="39"/>
  <c r="AG4" i="38"/>
  <c r="AG11" i="38" s="1"/>
  <c r="AG13" i="38" s="1"/>
  <c r="AG35" i="40" s="1"/>
  <c r="AG3" i="37"/>
  <c r="AG3" i="36"/>
  <c r="AG3" i="35"/>
  <c r="AI9" i="40"/>
  <c r="AI4" i="39"/>
  <c r="AI4" i="38"/>
  <c r="AI11" i="38" s="1"/>
  <c r="AI13" i="38" s="1"/>
  <c r="AI35" i="40" s="1"/>
  <c r="AI3" i="37"/>
  <c r="AI3" i="36"/>
  <c r="AI3" i="35"/>
  <c r="AK9" i="40"/>
  <c r="AK4" i="39"/>
  <c r="AK4" i="38"/>
  <c r="AK11" i="38" s="1"/>
  <c r="AK3" i="37"/>
  <c r="AK3" i="36"/>
  <c r="AK3" i="35"/>
  <c r="AM9" i="40"/>
  <c r="AM4" i="39"/>
  <c r="AM4" i="38"/>
  <c r="AM11" i="38" s="1"/>
  <c r="AM13" i="38" s="1"/>
  <c r="AM35" i="40" s="1"/>
  <c r="AM3" i="37"/>
  <c r="AM3" i="36"/>
  <c r="AM3" i="35"/>
  <c r="AO9" i="40"/>
  <c r="AO4" i="39"/>
  <c r="AO4" i="38"/>
  <c r="AO11" i="38" s="1"/>
  <c r="AO13" i="38" s="1"/>
  <c r="AO35" i="40" s="1"/>
  <c r="AO3" i="37"/>
  <c r="AO3" i="36"/>
  <c r="AO3" i="35"/>
  <c r="AQ9" i="40"/>
  <c r="AQ4" i="39"/>
  <c r="AQ4" i="38"/>
  <c r="AQ11" i="38" s="1"/>
  <c r="AQ13" i="38" s="1"/>
  <c r="AQ35" i="40" s="1"/>
  <c r="AQ3" i="37"/>
  <c r="AQ3" i="36"/>
  <c r="AQ3" i="35"/>
  <c r="AS9" i="40"/>
  <c r="AS4" i="39"/>
  <c r="AS4" i="38"/>
  <c r="AS11" i="38" s="1"/>
  <c r="AS13" i="38" s="1"/>
  <c r="AS35" i="40" s="1"/>
  <c r="AS3" i="37"/>
  <c r="AS3" i="36"/>
  <c r="AS3" i="35"/>
  <c r="AU9" i="40"/>
  <c r="AU4" i="39"/>
  <c r="AU4" i="38"/>
  <c r="AU11" i="38" s="1"/>
  <c r="AU13" i="38" s="1"/>
  <c r="AU35" i="40" s="1"/>
  <c r="AU3" i="37"/>
  <c r="AU3" i="36"/>
  <c r="AU3" i="35"/>
  <c r="AW9" i="40"/>
  <c r="AW4" i="39"/>
  <c r="AW4" i="38"/>
  <c r="AW11" i="38" s="1"/>
  <c r="AW13" i="38" s="1"/>
  <c r="AW35" i="40" s="1"/>
  <c r="AW3" i="37"/>
  <c r="AW3" i="36"/>
  <c r="AW3" i="35"/>
  <c r="AY9" i="40"/>
  <c r="AY4" i="39"/>
  <c r="AY4" i="38"/>
  <c r="AY11" i="38" s="1"/>
  <c r="AY13" i="38" s="1"/>
  <c r="AY35" i="40" s="1"/>
  <c r="AY3" i="37"/>
  <c r="AY3" i="36"/>
  <c r="AY3" i="35"/>
  <c r="BA9" i="40"/>
  <c r="BA4" i="39"/>
  <c r="BA4" i="38"/>
  <c r="BA11" i="38" s="1"/>
  <c r="BA13" i="38" s="1"/>
  <c r="BA35" i="40" s="1"/>
  <c r="BA3" i="37"/>
  <c r="BA3" i="36"/>
  <c r="BA3" i="35"/>
  <c r="BC9" i="40"/>
  <c r="BC4" i="39"/>
  <c r="BC4" i="38"/>
  <c r="BC11" i="38" s="1"/>
  <c r="BC13" i="38" s="1"/>
  <c r="BC35" i="40" s="1"/>
  <c r="BC3" i="37"/>
  <c r="BC3" i="36"/>
  <c r="BC3" i="35"/>
  <c r="BE9" i="40"/>
  <c r="BE4" i="39"/>
  <c r="BE4" i="38"/>
  <c r="BE11" i="38" s="1"/>
  <c r="BE13" i="38" s="1"/>
  <c r="BE35" i="40" s="1"/>
  <c r="BE3" i="37"/>
  <c r="BE3" i="36"/>
  <c r="BE3" i="35"/>
  <c r="F9" i="40"/>
  <c r="F4" i="39"/>
  <c r="F4" i="38"/>
  <c r="F11" i="38" s="1"/>
  <c r="F13" i="38" s="1"/>
  <c r="F35" i="40" s="1"/>
  <c r="F3" i="37"/>
  <c r="F3" i="36"/>
  <c r="F3" i="35"/>
  <c r="H9" i="40"/>
  <c r="H4" i="39"/>
  <c r="H4" i="38"/>
  <c r="H11" i="38" s="1"/>
  <c r="H13" i="38" s="1"/>
  <c r="H35" i="40" s="1"/>
  <c r="H3" i="37"/>
  <c r="H3" i="36"/>
  <c r="H3" i="35"/>
  <c r="J3" i="37"/>
  <c r="J3" i="36"/>
  <c r="J9" i="40"/>
  <c r="J4" i="39"/>
  <c r="J4" i="38"/>
  <c r="J11" i="38" s="1"/>
  <c r="J13" i="38" s="1"/>
  <c r="J35" i="40" s="1"/>
  <c r="J3" i="35"/>
  <c r="L9" i="40"/>
  <c r="L4" i="39"/>
  <c r="L4" i="38"/>
  <c r="L11" i="38" s="1"/>
  <c r="L13" i="38" s="1"/>
  <c r="L35" i="40" s="1"/>
  <c r="L3" i="37"/>
  <c r="L3" i="36"/>
  <c r="L3" i="35"/>
  <c r="N9" i="40"/>
  <c r="N4" i="39"/>
  <c r="N4" i="38"/>
  <c r="N11" i="38" s="1"/>
  <c r="N13" i="38" s="1"/>
  <c r="N35" i="40" s="1"/>
  <c r="N3" i="37"/>
  <c r="N3" i="36"/>
  <c r="N3" i="35"/>
  <c r="P9" i="40"/>
  <c r="P4" i="39"/>
  <c r="P4" i="38"/>
  <c r="P11" i="38" s="1"/>
  <c r="P13" i="38" s="1"/>
  <c r="P35" i="40" s="1"/>
  <c r="P3" i="37"/>
  <c r="P3" i="36"/>
  <c r="P3" i="35"/>
  <c r="R3" i="37"/>
  <c r="R3" i="36"/>
  <c r="R9" i="40"/>
  <c r="R4" i="39"/>
  <c r="R4" i="38"/>
  <c r="R11" i="38" s="1"/>
  <c r="R13" i="38" s="1"/>
  <c r="R35" i="40" s="1"/>
  <c r="R3" i="35"/>
  <c r="T9" i="40"/>
  <c r="T4" i="39"/>
  <c r="T4" i="38"/>
  <c r="T11" i="38" s="1"/>
  <c r="T13" i="38" s="1"/>
  <c r="T35" i="40" s="1"/>
  <c r="T3" i="37"/>
  <c r="T3" i="36"/>
  <c r="T3" i="35"/>
  <c r="V9" i="40"/>
  <c r="V4" i="39"/>
  <c r="V4" i="38"/>
  <c r="V11" i="38" s="1"/>
  <c r="V13" i="38" s="1"/>
  <c r="V35" i="40" s="1"/>
  <c r="V3" i="37"/>
  <c r="V3" i="36"/>
  <c r="V3" i="35"/>
  <c r="X9" i="40"/>
  <c r="X4" i="39"/>
  <c r="X4" i="38"/>
  <c r="X11" i="38" s="1"/>
  <c r="X3" i="37"/>
  <c r="X3" i="36"/>
  <c r="X3" i="35"/>
  <c r="Z3" i="37"/>
  <c r="Z3" i="36"/>
  <c r="Z9" i="40"/>
  <c r="Z4" i="39"/>
  <c r="Z4" i="38"/>
  <c r="Z11" i="38" s="1"/>
  <c r="Z13" i="38" s="1"/>
  <c r="Z35" i="40" s="1"/>
  <c r="Z3" i="35"/>
  <c r="AB9" i="40"/>
  <c r="AB4" i="39"/>
  <c r="AB4" i="38"/>
  <c r="AB11" i="38" s="1"/>
  <c r="AB13" i="38" s="1"/>
  <c r="AB35" i="40" s="1"/>
  <c r="AB3" i="37"/>
  <c r="AB3" i="36"/>
  <c r="AB3" i="35"/>
  <c r="AD9" i="40"/>
  <c r="AD4" i="39"/>
  <c r="AD4" i="38"/>
  <c r="AD11" i="38" s="1"/>
  <c r="AD13" i="38" s="1"/>
  <c r="AD35" i="40" s="1"/>
  <c r="AD3" i="37"/>
  <c r="AD3" i="36"/>
  <c r="AD3" i="35"/>
  <c r="AF9" i="40"/>
  <c r="AF4" i="39"/>
  <c r="AF4" i="38"/>
  <c r="AF11" i="38" s="1"/>
  <c r="AF13" i="38" s="1"/>
  <c r="AF35" i="40" s="1"/>
  <c r="AF3" i="37"/>
  <c r="AF3" i="36"/>
  <c r="AF3" i="35"/>
  <c r="AH3" i="37"/>
  <c r="AH3" i="36"/>
  <c r="AH9" i="40"/>
  <c r="AH4" i="39"/>
  <c r="AH4" i="38"/>
  <c r="AH11" i="38" s="1"/>
  <c r="AH13" i="38" s="1"/>
  <c r="AH35" i="40" s="1"/>
  <c r="AH3" i="35"/>
  <c r="AJ9" i="40"/>
  <c r="AJ4" i="39"/>
  <c r="AJ4" i="38"/>
  <c r="AJ11" i="38" s="1"/>
  <c r="AJ13" i="38" s="1"/>
  <c r="AJ35" i="40" s="1"/>
  <c r="AJ3" i="37"/>
  <c r="AJ3" i="36"/>
  <c r="AJ3" i="35"/>
  <c r="AL9" i="40"/>
  <c r="AL4" i="39"/>
  <c r="AL4" i="38"/>
  <c r="AL11" i="38" s="1"/>
  <c r="AL13" i="38" s="1"/>
  <c r="AL35" i="40" s="1"/>
  <c r="AL3" i="37"/>
  <c r="AL3" i="36"/>
  <c r="AL3" i="35"/>
  <c r="AN9" i="40"/>
  <c r="AN4" i="39"/>
  <c r="AN4" i="38"/>
  <c r="AN11" i="38" s="1"/>
  <c r="AN13" i="38" s="1"/>
  <c r="AN35" i="40" s="1"/>
  <c r="AN3" i="37"/>
  <c r="AN3" i="36"/>
  <c r="AN3" i="35"/>
  <c r="AP3" i="37"/>
  <c r="AP9" i="40"/>
  <c r="AP4" i="39"/>
  <c r="AP4" i="38"/>
  <c r="AP11" i="38" s="1"/>
  <c r="AP13" i="38" s="1"/>
  <c r="AP35" i="40" s="1"/>
  <c r="AP3" i="36"/>
  <c r="AP3" i="35"/>
  <c r="AR9" i="40"/>
  <c r="AR4" i="39"/>
  <c r="AR4" i="38"/>
  <c r="AR11" i="38" s="1"/>
  <c r="AR13" i="38" s="1"/>
  <c r="AR35" i="40" s="1"/>
  <c r="AR3" i="37"/>
  <c r="AR3" i="36"/>
  <c r="AR3" i="35"/>
  <c r="AT9" i="40"/>
  <c r="AT4" i="39"/>
  <c r="AT4" i="38"/>
  <c r="AT11" i="38" s="1"/>
  <c r="AT13" i="38" s="1"/>
  <c r="AT35" i="40" s="1"/>
  <c r="AT3" i="37"/>
  <c r="AT3" i="36"/>
  <c r="AT3" i="35"/>
  <c r="AV9" i="40"/>
  <c r="AV4" i="39"/>
  <c r="AV4" i="38"/>
  <c r="AV11" i="38" s="1"/>
  <c r="AV13" i="38" s="1"/>
  <c r="AV35" i="40" s="1"/>
  <c r="AV3" i="37"/>
  <c r="AV3" i="36"/>
  <c r="AV3" i="35"/>
  <c r="AX3" i="37"/>
  <c r="AX9" i="40"/>
  <c r="AX4" i="39"/>
  <c r="AX4" i="38"/>
  <c r="AX11" i="38" s="1"/>
  <c r="AX13" i="38" s="1"/>
  <c r="AX35" i="40" s="1"/>
  <c r="AX3" i="36"/>
  <c r="AX3" i="35"/>
  <c r="AZ9" i="40"/>
  <c r="AZ4" i="39"/>
  <c r="AZ4" i="38"/>
  <c r="AZ11" i="38" s="1"/>
  <c r="AZ13" i="38" s="1"/>
  <c r="AZ35" i="40" s="1"/>
  <c r="AZ3" i="37"/>
  <c r="AZ3" i="36"/>
  <c r="AZ3" i="35"/>
  <c r="BB9" i="40"/>
  <c r="BB4" i="39"/>
  <c r="BB4" i="38"/>
  <c r="BB11" i="38" s="1"/>
  <c r="BB13" i="38" s="1"/>
  <c r="BB35" i="40" s="1"/>
  <c r="BB3" i="37"/>
  <c r="BB3" i="36"/>
  <c r="BB3" i="35"/>
  <c r="BD9" i="40"/>
  <c r="BD4" i="39"/>
  <c r="BD4" i="38"/>
  <c r="BD11" i="38" s="1"/>
  <c r="BD13"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3" i="36"/>
  <c r="BG3" i="35"/>
  <c r="BF9" i="40"/>
  <c r="BF4" i="39"/>
  <c r="BF4" i="38"/>
  <c r="BF3" i="36"/>
  <c r="BF3" i="35"/>
  <c r="BH9" i="40"/>
  <c r="BH4" i="39"/>
  <c r="BH4" i="38"/>
  <c r="BH3" i="36"/>
  <c r="BH3"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<sst xmlns="http://schemas.openxmlformats.org/spreadsheetml/2006/main" count="5450" uniqueCount="871">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</sst>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43"/>
  <sheetViews>
    <sheetView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1" spans="1:62" ht="18" x14ac:dyDescent="0.25">
      <c r="A1" s="223" t="s">
        <v>491</v>
      </c>
      <c r="B1" s="223"/>
      <c r="C1" s="223"/>
      <c r="D1" s="223"/>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2" ht="15.75" thickBot="1" x14ac:dyDescent="0.3">
      <c r="A17" s="7" t="s">
        <v>501</v>
      </c>
      <c r="B17" s="169"/>
      <c r="D17" s="168">
        <f>IF(D15&lt;&gt;0,D8/D15,"")*100</f>
        <v>145.68720378892164</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2" x14ac:dyDescent="0.2">
      <c r="A18" s="173" t="s">
        <v>502</v>
      </c>
      <c r="B18" s="169"/>
      <c r="D18" s="13"/>
      <c r="BF18" s="13"/>
      <c r="BG18" s="13"/>
      <c r="BH18" s="13"/>
      <c r="BJ18" s="13"/>
    </row>
    <row r="19" spans="1:62" x14ac:dyDescent="0.2">
      <c r="A19" s="173"/>
      <c r="B19" s="169"/>
      <c r="D19" s="13"/>
      <c r="BF19" s="13"/>
      <c r="BG19" s="13"/>
      <c r="BH19" s="13"/>
      <c r="BJ19" s="13"/>
    </row>
    <row r="20" spans="1:62" x14ac:dyDescent="0.2">
      <c r="B20" s="169"/>
      <c r="D20" s="13"/>
      <c r="BF20" s="13"/>
      <c r="BG20" s="13"/>
      <c r="BH20" s="13"/>
      <c r="BJ20" s="13"/>
    </row>
    <row r="21" spans="1:62" ht="15" x14ac:dyDescent="0.25">
      <c r="A21" s="7" t="s">
        <v>503</v>
      </c>
      <c r="B21" s="169"/>
      <c r="D21" s="13"/>
      <c r="BF21" s="13"/>
      <c r="BG21" s="13"/>
      <c r="BH21" s="13"/>
      <c r="BJ21" s="13"/>
    </row>
    <row r="22" spans="1:62" x14ac:dyDescent="0.2">
      <c r="B22" s="169"/>
      <c r="D22" s="13"/>
      <c r="BF22" s="13"/>
      <c r="BG22" s="13"/>
      <c r="BH22" s="13"/>
      <c r="BJ22" s="13"/>
    </row>
    <row r="23" spans="1:62" x14ac:dyDescent="0.2">
      <c r="A23" s="159" t="s">
        <v>504</v>
      </c>
      <c r="B23" s="160"/>
      <c r="C23" s="174">
        <v>90</v>
      </c>
      <c r="D23" s="175">
        <f>'Base de données indicateurs1'!BF55</f>
        <v>4235594.42</v>
      </c>
      <c r="E23" s="176">
        <f>'Base de données indicateurs1'!E55</f>
        <v>-206117.81</v>
      </c>
      <c r="F23" s="176">
        <f>'Base de données indicateurs1'!F55</f>
        <v>-230931.74</v>
      </c>
      <c r="G23" s="176">
        <f>'Base de données indicateurs1'!G55</f>
        <v>277440.62</v>
      </c>
      <c r="H23" s="176">
        <f>'Base de données indicateurs1'!H55</f>
        <v>-54896.01</v>
      </c>
      <c r="I23" s="176">
        <f>'Base de données indicateurs1'!I55</f>
        <v>166774</v>
      </c>
      <c r="J23" s="176">
        <f>'Base de données indicateurs1'!J55</f>
        <v>317395</v>
      </c>
      <c r="K23" s="176">
        <f>'Base de données indicateurs1'!K55</f>
        <v>23773.27</v>
      </c>
      <c r="L23" s="176">
        <f>'Base de données indicateurs1'!L55</f>
        <v>-1042128.57</v>
      </c>
      <c r="M23" s="176">
        <f>'Base de données indicateurs1'!M55</f>
        <v>-288991.67</v>
      </c>
      <c r="N23" s="176">
        <f>'Base de données indicateurs1'!N55</f>
        <v>5101.07</v>
      </c>
      <c r="O23" s="176">
        <f>'Base de données indicateurs1'!O55</f>
        <v>383432.05</v>
      </c>
      <c r="P23" s="176">
        <f>'Base de données indicateurs1'!P55</f>
        <v>-86729.27</v>
      </c>
      <c r="Q23" s="176">
        <f>'Base de données indicateurs1'!Q55</f>
        <v>27333.61</v>
      </c>
      <c r="R23" s="176">
        <f>'Base de données indicateurs1'!R55</f>
        <v>-32883.71</v>
      </c>
      <c r="S23" s="176">
        <f>'Base de données indicateurs1'!S55</f>
        <v>137834.76999999999</v>
      </c>
      <c r="T23" s="176">
        <f>'Base de données indicateurs1'!T55</f>
        <v>100618.68</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762175.92</v>
      </c>
      <c r="Z23" s="176">
        <f>'Base de données indicateurs1'!Z55</f>
        <v>1866501.58</v>
      </c>
      <c r="AA23" s="176">
        <f>'Base de données indicateurs1'!AA55</f>
        <v>-116577.55</v>
      </c>
      <c r="AB23" s="176">
        <f>'Base de données indicateurs1'!AB55</f>
        <v>37709.21</v>
      </c>
      <c r="AC23" s="176">
        <f>'Base de données indicateurs1'!AC55</f>
        <v>7580.24</v>
      </c>
      <c r="AD23" s="176">
        <f>'Base de données indicateurs1'!AD55</f>
        <v>54270.14</v>
      </c>
      <c r="AE23" s="176">
        <f>'Base de données indicateurs1'!AE55</f>
        <v>-258305.8</v>
      </c>
      <c r="AF23" s="176">
        <f>'Base de données indicateurs1'!AF55</f>
        <v>-209245.59</v>
      </c>
      <c r="AG23" s="176">
        <f>'Base de données indicateurs1'!AG55</f>
        <v>570704.15</v>
      </c>
      <c r="AH23" s="176">
        <f>'Base de données indicateurs1'!AH55</f>
        <v>89717.45</v>
      </c>
      <c r="AI23" s="176">
        <f>'Base de données indicateurs1'!AI55</f>
        <v>48632.11</v>
      </c>
      <c r="AJ23" s="176">
        <f>'Base de données indicateurs1'!AJ55</f>
        <v>-49352.77</v>
      </c>
      <c r="AK23" s="176">
        <f>'Base de données indicateurs1'!AK55</f>
        <v>617262.02</v>
      </c>
      <c r="AL23" s="176">
        <f>'Base de données indicateurs1'!AL55</f>
        <v>42549</v>
      </c>
      <c r="AM23" s="176">
        <f>'Base de données indicateurs1'!AM55</f>
        <v>-22426.21</v>
      </c>
      <c r="AN23" s="176">
        <f>'Base de données indicateurs1'!AN55</f>
        <v>-9442.24</v>
      </c>
      <c r="AO23" s="176">
        <f>'Base de données indicateurs1'!AO55</f>
        <v>53245.440000000002</v>
      </c>
      <c r="AP23" s="176">
        <f>'Base de données indicateurs1'!AP55</f>
        <v>-28465.24</v>
      </c>
      <c r="AQ23" s="176">
        <f>'Base de données indicateurs1'!AQ55</f>
        <v>-105515</v>
      </c>
      <c r="AR23" s="176">
        <f>'Base de données indicateurs1'!AR55</f>
        <v>1535.82</v>
      </c>
      <c r="AS23" s="176">
        <f>'Base de données indicateurs1'!AS55</f>
        <v>163520.98000000001</v>
      </c>
      <c r="AT23" s="176">
        <f>'Base de données indicateurs1'!AT55</f>
        <v>-154372.34</v>
      </c>
      <c r="AU23" s="176">
        <f>'Base de données indicateurs1'!AU55</f>
        <v>-213500.08</v>
      </c>
      <c r="AV23" s="176">
        <f>'Base de données indicateurs1'!AV55</f>
        <v>34266.46</v>
      </c>
      <c r="AW23" s="176">
        <f>'Base de données indicateurs1'!AW55</f>
        <v>51005.88</v>
      </c>
      <c r="AX23" s="176">
        <f>'Base de données indicateurs1'!AX55</f>
        <v>-44181.13</v>
      </c>
      <c r="AY23" s="176">
        <f>'Base de données indicateurs1'!AY55</f>
        <v>-87327.44</v>
      </c>
      <c r="AZ23" s="176">
        <f>'Base de données indicateurs1'!AZ55</f>
        <v>7224.15</v>
      </c>
      <c r="BA23" s="176">
        <f>'Base de données indicateurs1'!BA55</f>
        <v>251.69</v>
      </c>
      <c r="BB23" s="176">
        <f>'Base de données indicateurs1'!BB55</f>
        <v>135911</v>
      </c>
      <c r="BC23" s="176">
        <f>'Base de données indicateurs1'!BC55</f>
        <v>1611.37</v>
      </c>
      <c r="BD23" s="176">
        <f>'Base de données indicateurs1'!BD55</f>
        <v>1042023.45</v>
      </c>
      <c r="BE23" s="176">
        <f>'Base de données indicateurs1'!BE55</f>
        <v>53968.13</v>
      </c>
      <c r="BF23" s="13">
        <f t="shared" si="0"/>
        <v>-171454.8</v>
      </c>
      <c r="BG23" s="13">
        <f t="shared" si="1"/>
        <v>2867903.5100000007</v>
      </c>
      <c r="BH23" s="13">
        <f t="shared" si="2"/>
        <v>1539145.71</v>
      </c>
      <c r="BJ23" s="13"/>
    </row>
    <row r="24" spans="1:62" x14ac:dyDescent="0.2">
      <c r="A24" s="162" t="s">
        <v>97</v>
      </c>
      <c r="B24" s="163" t="s">
        <v>224</v>
      </c>
      <c r="C24" s="162">
        <v>33</v>
      </c>
      <c r="D24" s="164">
        <f>'Base de données indicateurs1'!BF21</f>
        <v>25063349.649999999</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92350</v>
      </c>
      <c r="BF24" s="13">
        <f t="shared" si="0"/>
        <v>12902802.43</v>
      </c>
      <c r="BG24" s="13">
        <f t="shared" si="1"/>
        <v>3327280.1599999992</v>
      </c>
      <c r="BH24" s="13">
        <f t="shared" si="2"/>
        <v>8833267.0599999987</v>
      </c>
      <c r="BJ24" s="13"/>
    </row>
    <row r="25" spans="1:62" x14ac:dyDescent="0.2">
      <c r="A25" s="162" t="s">
        <v>226</v>
      </c>
      <c r="B25" s="163" t="s">
        <v>224</v>
      </c>
      <c r="C25" s="162">
        <v>35</v>
      </c>
      <c r="D25" s="164">
        <f>'Base de données indicateurs1'!BF25</f>
        <v>2534975.8100000005</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row>
    <row r="26" spans="1:62" x14ac:dyDescent="0.2">
      <c r="A26" s="162" t="s">
        <v>173</v>
      </c>
      <c r="B26" s="163" t="s">
        <v>225</v>
      </c>
      <c r="C26" s="162">
        <v>45</v>
      </c>
      <c r="D26" s="164">
        <f>'Base de données indicateurs1'!BF48</f>
        <v>3957131.1100000003</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row>
    <row r="27" spans="1:62"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row>
    <row r="28" spans="1:62"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row>
    <row r="29" spans="1:62" x14ac:dyDescent="0.2">
      <c r="A29" s="162" t="s">
        <v>507</v>
      </c>
      <c r="B29" s="163" t="s">
        <v>224</v>
      </c>
      <c r="C29" s="162">
        <v>366</v>
      </c>
      <c r="D29" s="164">
        <f>'Base de données indicateurs1'!BF31</f>
        <v>229456.08000000002</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row>
    <row r="30" spans="1:62" x14ac:dyDescent="0.2">
      <c r="A30" s="162" t="s">
        <v>508</v>
      </c>
      <c r="B30" s="163" t="s">
        <v>224</v>
      </c>
      <c r="C30" s="162">
        <v>389</v>
      </c>
      <c r="D30" s="164">
        <f>'Base de données indicateurs1'!BF32</f>
        <v>6477878.1200000001</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row>
    <row r="31" spans="1:62" x14ac:dyDescent="0.2">
      <c r="A31" s="162" t="s">
        <v>232</v>
      </c>
      <c r="B31" s="163" t="s">
        <v>225</v>
      </c>
      <c r="C31" s="162">
        <v>489</v>
      </c>
      <c r="D31" s="164">
        <f>'Base de données indicateurs1'!BF52</f>
        <v>4143888.6699999995</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row>
    <row r="32" spans="1:62" x14ac:dyDescent="0.2">
      <c r="A32" s="162" t="s">
        <v>509</v>
      </c>
      <c r="B32" s="163" t="s">
        <v>225</v>
      </c>
      <c r="C32" s="162">
        <v>4490</v>
      </c>
      <c r="D32" s="164">
        <f>'Base de données indicateurs1'!BF47</f>
        <v>8461.2900000000009</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row>
    <row r="33" spans="1:62" ht="15" thickBot="1" x14ac:dyDescent="0.25">
      <c r="B33" s="169"/>
      <c r="D33" s="13"/>
      <c r="BF33" s="13"/>
      <c r="BG33" s="13"/>
      <c r="BH33" s="13"/>
      <c r="BJ33" s="13"/>
    </row>
    <row r="34" spans="1:62" ht="15.75" thickBot="1" x14ac:dyDescent="0.3">
      <c r="A34" s="7" t="s">
        <v>510</v>
      </c>
      <c r="B34" s="112"/>
      <c r="C34" s="7"/>
      <c r="D34" s="168">
        <f>SUM(D23:D25,D27:D30)-SUM(D26,D31:D32)</f>
        <v>30452873.009999998</v>
      </c>
      <c r="E34" s="177">
        <f>SUM(E23:E25,E27:E30)-SUM(E26,E31:E32)</f>
        <v>79219.329999999973</v>
      </c>
      <c r="F34" s="167">
        <f t="shared" ref="F34:BE34" si="6">SUM(F23:F25,F27:F30)-SUM(F26,F31:F32)</f>
        <v>-125472.41999999998</v>
      </c>
      <c r="G34" s="167">
        <f t="shared" si="6"/>
        <v>360193.97000000003</v>
      </c>
      <c r="H34" s="167">
        <f t="shared" si="6"/>
        <v>38274.29</v>
      </c>
      <c r="I34" s="167">
        <f t="shared" si="6"/>
        <v>1324905.95</v>
      </c>
      <c r="J34" s="167">
        <f t="shared" si="6"/>
        <v>1125365.67</v>
      </c>
      <c r="K34" s="167">
        <f t="shared" si="6"/>
        <v>1180036.82</v>
      </c>
      <c r="L34" s="167">
        <f t="shared" si="6"/>
        <v>2391598.3299999996</v>
      </c>
      <c r="M34" s="167">
        <f t="shared" si="6"/>
        <v>-98287.840000000026</v>
      </c>
      <c r="N34" s="167">
        <f t="shared" si="6"/>
        <v>74900.3</v>
      </c>
      <c r="O34" s="167">
        <f t="shared" si="6"/>
        <v>2800717.16</v>
      </c>
      <c r="P34" s="167">
        <f t="shared" si="6"/>
        <v>6750.0799999999981</v>
      </c>
      <c r="Q34" s="167">
        <f t="shared" si="6"/>
        <v>39958.61</v>
      </c>
      <c r="R34" s="167">
        <f t="shared" si="6"/>
        <v>53775.94</v>
      </c>
      <c r="S34" s="167">
        <f t="shared" si="6"/>
        <v>2693.3199999999779</v>
      </c>
      <c r="T34" s="167">
        <f t="shared" si="6"/>
        <v>336712.27999999997</v>
      </c>
      <c r="U34" s="167">
        <f t="shared" si="6"/>
        <v>-44233.19</v>
      </c>
      <c r="V34" s="167">
        <f t="shared" si="6"/>
        <v>104905.87000000001</v>
      </c>
      <c r="W34" s="167">
        <f t="shared" si="6"/>
        <v>1940810.4300000002</v>
      </c>
      <c r="X34" s="167">
        <f t="shared" si="6"/>
        <v>101563.76999999999</v>
      </c>
      <c r="Y34" s="167">
        <f t="shared" si="6"/>
        <v>1050199.27</v>
      </c>
      <c r="Z34" s="167">
        <f t="shared" si="6"/>
        <v>3351462.38</v>
      </c>
      <c r="AA34" s="167">
        <f t="shared" si="6"/>
        <v>-5526.0000000000091</v>
      </c>
      <c r="AB34" s="167">
        <f t="shared" si="6"/>
        <v>75351.459999999963</v>
      </c>
      <c r="AC34" s="167">
        <f t="shared" si="6"/>
        <v>113794.14</v>
      </c>
      <c r="AD34" s="167">
        <f t="shared" si="6"/>
        <v>252975.03999999998</v>
      </c>
      <c r="AE34" s="167">
        <f t="shared" si="6"/>
        <v>-119609.33999999998</v>
      </c>
      <c r="AF34" s="167">
        <f t="shared" si="6"/>
        <v>-108373.7</v>
      </c>
      <c r="AG34" s="167">
        <f t="shared" si="6"/>
        <v>1155426.28</v>
      </c>
      <c r="AH34" s="167">
        <f t="shared" si="6"/>
        <v>1288993.95</v>
      </c>
      <c r="AI34" s="167">
        <f t="shared" si="6"/>
        <v>112597.11</v>
      </c>
      <c r="AJ34" s="167">
        <f t="shared" si="6"/>
        <v>131867.22999999998</v>
      </c>
      <c r="AK34" s="167">
        <f t="shared" si="6"/>
        <v>1410963.8900000001</v>
      </c>
      <c r="AL34" s="167">
        <f t="shared" si="6"/>
        <v>439840</v>
      </c>
      <c r="AM34" s="167">
        <f t="shared" si="6"/>
        <v>228942.06</v>
      </c>
      <c r="AN34" s="167">
        <f t="shared" si="6"/>
        <v>40757.96</v>
      </c>
      <c r="AO34" s="167">
        <f t="shared" si="6"/>
        <v>2553182.71</v>
      </c>
      <c r="AP34" s="167">
        <f t="shared" si="6"/>
        <v>82332.509999999995</v>
      </c>
      <c r="AQ34" s="167">
        <f t="shared" si="6"/>
        <v>-9368</v>
      </c>
      <c r="AR34" s="167">
        <f t="shared" si="6"/>
        <v>387597.95999999996</v>
      </c>
      <c r="AS34" s="167">
        <f t="shared" si="6"/>
        <v>360231.08000000007</v>
      </c>
      <c r="AT34" s="167">
        <f t="shared" si="6"/>
        <v>238050.64999999997</v>
      </c>
      <c r="AU34" s="167">
        <f t="shared" si="6"/>
        <v>-192570.18</v>
      </c>
      <c r="AV34" s="167">
        <f t="shared" si="6"/>
        <v>862700.89999999991</v>
      </c>
      <c r="AW34" s="167">
        <f t="shared" si="6"/>
        <v>372341.33</v>
      </c>
      <c r="AX34" s="167">
        <f t="shared" si="6"/>
        <v>-16147.379999999997</v>
      </c>
      <c r="AY34" s="167">
        <f t="shared" si="6"/>
        <v>87845.56</v>
      </c>
      <c r="AZ34" s="167">
        <f t="shared" si="6"/>
        <v>381830.6</v>
      </c>
      <c r="BA34" s="167">
        <f t="shared" si="6"/>
        <v>44166.130000000005</v>
      </c>
      <c r="BB34" s="167">
        <f t="shared" si="6"/>
        <v>796357</v>
      </c>
      <c r="BC34" s="167">
        <f t="shared" si="6"/>
        <v>27300.52</v>
      </c>
      <c r="BD34" s="167">
        <f t="shared" si="6"/>
        <v>3262627.7</v>
      </c>
      <c r="BE34" s="167">
        <f t="shared" si="6"/>
        <v>100343.52000000002</v>
      </c>
      <c r="BF34" s="13">
        <f t="shared" si="0"/>
        <v>11592824.899999997</v>
      </c>
      <c r="BG34" s="13">
        <f t="shared" si="1"/>
        <v>7400721.5899999999</v>
      </c>
      <c r="BH34" s="13">
        <f t="shared" si="2"/>
        <v>11459326.52</v>
      </c>
      <c r="BJ34" s="13"/>
    </row>
    <row r="35" spans="1:62" x14ac:dyDescent="0.2">
      <c r="B35" s="169"/>
      <c r="D35" s="13"/>
      <c r="BF35" s="13"/>
      <c r="BG35" s="13"/>
      <c r="BH35" s="13"/>
      <c r="BJ35" s="13"/>
    </row>
    <row r="36" spans="1:62"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2"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2" ht="15" thickBot="1" x14ac:dyDescent="0.25">
      <c r="B38" s="158"/>
      <c r="D38" s="13"/>
      <c r="BF38" s="13"/>
      <c r="BG38" s="13"/>
      <c r="BH38" s="13"/>
      <c r="BJ38" s="13"/>
    </row>
    <row r="39" spans="1:62"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2" ht="15" thickBot="1" x14ac:dyDescent="0.25">
      <c r="B40" s="158"/>
      <c r="D40" s="13"/>
      <c r="BF40" s="13"/>
      <c r="BG40" s="13"/>
      <c r="BH40" s="13"/>
      <c r="BJ40" s="13"/>
    </row>
    <row r="41" spans="1:62" ht="15.75" thickBot="1" x14ac:dyDescent="0.3">
      <c r="A41" s="7" t="s">
        <v>513</v>
      </c>
      <c r="B41" s="178"/>
      <c r="C41" s="7"/>
      <c r="D41" s="168">
        <f>IF(D39&lt;&gt;0,D34/D39,"")*100</f>
        <v>67.194329389240536</v>
      </c>
      <c r="E41" s="171">
        <f>IF(E39&lt;&gt;0,E34/E39,"")*100</f>
        <v>21.312569445679369</v>
      </c>
      <c r="F41" s="172">
        <f t="shared" ref="F41:BH41" si="8">IF(F39&lt;&gt;0,F34/F39,"")*100</f>
        <v>-563.87537188002761</v>
      </c>
      <c r="G41" s="172">
        <f t="shared" si="8"/>
        <v>203.28533679785812</v>
      </c>
      <c r="H41" s="172">
        <f t="shared" si="8"/>
        <v>-29.030676000647748</v>
      </c>
      <c r="I41" s="172">
        <f t="shared" si="8"/>
        <v>61.208832186463255</v>
      </c>
      <c r="J41" s="172">
        <f t="shared" si="8"/>
        <v>73.501914710136631</v>
      </c>
      <c r="K41" s="172">
        <f t="shared" si="8"/>
        <v>192.09903418549607</v>
      </c>
      <c r="L41" s="172">
        <f t="shared" si="8"/>
        <v>22.649256583754063</v>
      </c>
      <c r="M41" s="172">
        <f t="shared" si="8"/>
        <v>-10.506847950425319</v>
      </c>
      <c r="N41" s="172">
        <f t="shared" si="8"/>
        <v>181.49838554319052</v>
      </c>
      <c r="O41" s="172">
        <f>IF(O39&lt;&gt;0,O34/O39,"")*100</f>
        <v>62.174089402804732</v>
      </c>
      <c r="P41" s="172">
        <f t="shared" si="8"/>
        <v>-5.1249294950926139</v>
      </c>
      <c r="Q41" s="172">
        <f t="shared" si="8"/>
        <v>1826.136690811873</v>
      </c>
      <c r="R41" s="172">
        <f t="shared" si="8"/>
        <v>125.8659849698395</v>
      </c>
      <c r="S41" s="172">
        <f t="shared" si="8"/>
        <v>-1.2176458554437644</v>
      </c>
      <c r="T41" s="172">
        <f t="shared" si="8"/>
        <v>224.59283943831824</v>
      </c>
      <c r="U41" s="172">
        <f t="shared" si="8"/>
        <v>-40.809347000664729</v>
      </c>
      <c r="V41" s="172">
        <f t="shared" si="8"/>
        <v>170.60084238600143</v>
      </c>
      <c r="W41" s="172">
        <f t="shared" si="8"/>
        <v>76.027378875791925</v>
      </c>
      <c r="X41" s="172">
        <f t="shared" si="8"/>
        <v>30.910992823565376</v>
      </c>
      <c r="Y41" s="172">
        <f t="shared" si="8"/>
        <v>239.09338194431641</v>
      </c>
      <c r="Z41" s="172">
        <f>IF(Z39&lt;&gt;0,Z34/Z39,"")*100</f>
        <v>1295.8320947748555</v>
      </c>
      <c r="AA41" s="172">
        <f t="shared" si="8"/>
        <v>-1.6267644256117393</v>
      </c>
      <c r="AB41" s="172">
        <f t="shared" si="8"/>
        <v>42.270596699479249</v>
      </c>
      <c r="AC41" s="172">
        <f t="shared" si="8"/>
        <v>37.348494495900638</v>
      </c>
      <c r="AD41" s="172">
        <f t="shared" si="8"/>
        <v>18.391310523541478</v>
      </c>
      <c r="AE41" s="172">
        <f t="shared" si="8"/>
        <v>-24.766668985772284</v>
      </c>
      <c r="AF41" s="172">
        <f t="shared" si="8"/>
        <v>-19.918783322778165</v>
      </c>
      <c r="AG41" s="172">
        <f t="shared" si="8"/>
        <v>147.00305826583187</v>
      </c>
      <c r="AH41" s="172">
        <f t="shared" si="8"/>
        <v>277.27918916559065</v>
      </c>
      <c r="AI41" s="172">
        <f t="shared" si="8"/>
        <v>539.54630945164683</v>
      </c>
      <c r="AJ41" s="172">
        <f t="shared" si="8"/>
        <v>229.44264987728982</v>
      </c>
      <c r="AK41" s="172">
        <f t="shared" si="8"/>
        <v>525.89147782045325</v>
      </c>
      <c r="AL41" s="172">
        <f t="shared" si="8"/>
        <v>295.26438460629629</v>
      </c>
      <c r="AM41" s="172">
        <f t="shared" si="8"/>
        <v>62.472854951036993</v>
      </c>
      <c r="AN41" s="172">
        <f t="shared" si="8"/>
        <v>207.3510543586091</v>
      </c>
      <c r="AO41" s="172">
        <f t="shared" si="8"/>
        <v>191.45490523694127</v>
      </c>
      <c r="AP41" s="172">
        <f t="shared" si="8"/>
        <v>24.877011658874139</v>
      </c>
      <c r="AQ41" s="172">
        <f t="shared" si="8"/>
        <v>-0.89305593244195847</v>
      </c>
      <c r="AR41" s="172">
        <f t="shared" si="8"/>
        <v>31.922465753648044</v>
      </c>
      <c r="AS41" s="172">
        <f t="shared" si="8"/>
        <v>475.11415868393402</v>
      </c>
      <c r="AT41" s="172">
        <f t="shared" si="8"/>
        <v>25.042181311630234</v>
      </c>
      <c r="AU41" s="172">
        <f t="shared" si="8"/>
        <v>-154.43878152510661</v>
      </c>
      <c r="AV41" s="172">
        <f t="shared" si="8"/>
        <v>43.296409636304261</v>
      </c>
      <c r="AW41" s="172">
        <f t="shared" si="8"/>
        <v>113.54476500245332</v>
      </c>
      <c r="AX41" s="172" t="e">
        <f t="shared" si="8"/>
        <v>#VALUE!</v>
      </c>
      <c r="AY41" s="172">
        <f t="shared" si="8"/>
        <v>103.85434357131582</v>
      </c>
      <c r="AZ41" s="172">
        <f t="shared" si="8"/>
        <v>144.42016621739126</v>
      </c>
      <c r="BA41" s="172">
        <f t="shared" si="8"/>
        <v>4.3823222921746385</v>
      </c>
      <c r="BB41" s="172">
        <f t="shared" si="8"/>
        <v>95.045990170420197</v>
      </c>
      <c r="BC41" s="172">
        <f t="shared" si="8"/>
        <v>10.256202959252656</v>
      </c>
      <c r="BD41" s="172">
        <f t="shared" si="8"/>
        <v>56.743736613665554</v>
      </c>
      <c r="BE41" s="172">
        <f t="shared" si="8"/>
        <v>-358.9966763383195</v>
      </c>
      <c r="BF41" s="172">
        <f t="shared" si="8"/>
        <v>49.63858294665031</v>
      </c>
      <c r="BG41" s="172">
        <f t="shared" si="8"/>
        <v>132.60998634662445</v>
      </c>
      <c r="BH41" s="172">
        <f t="shared" si="8"/>
        <v>69.936551955086486</v>
      </c>
      <c r="BJ41" s="13"/>
    </row>
    <row r="42" spans="1:62" x14ac:dyDescent="0.2">
      <c r="A42" s="173" t="s">
        <v>514</v>
      </c>
      <c r="B42" s="158"/>
    </row>
    <row r="43" spans="1:62" x14ac:dyDescent="0.2">
      <c r="B43" s="158"/>
    </row>
  </sheetData>
  <mergeCells count="1">
    <mergeCell ref="A1:D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S5"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39606493.800000004</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102331901.60000002</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471291696.03999996</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613230091.44000006</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162.25012579612346</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tabSelected="1" workbookViewId="0">
      <pane xSplit="4" ySplit="4" topLeftCell="AX5" activePane="bottomRight" state="frozen"/>
      <selection pane="topRight" activeCell="E1" sqref="E1"/>
      <selection pane="bottomLeft" activeCell="A12" sqref="A12"/>
      <selection pane="bottomRight" activeCell="A45" sqref="A4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hidden="1" customWidth="1"/>
    <col min="58" max="60" width="18.7109375" style="8" customWidth="1"/>
    <col min="61" max="16384" width="11.42578125" style="8"/>
  </cols>
  <sheetData>
    <row r="1" spans="1:60" ht="18" x14ac:dyDescent="0.25">
      <c r="A1" s="223" t="s">
        <v>491</v>
      </c>
      <c r="B1" s="223"/>
      <c r="C1" s="223"/>
      <c r="D1" s="223"/>
    </row>
    <row r="3" spans="1:60" ht="15" hidden="1"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c r="BG3" s="182"/>
      <c r="BH3" s="182"/>
    </row>
    <row r="4" spans="1:60" hidden="1"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hidden="1"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hidden="1" x14ac:dyDescent="0.2">
      <c r="B6" s="169"/>
      <c r="D6" s="13"/>
      <c r="BF6" s="13"/>
      <c r="BG6" s="13"/>
      <c r="BH6" s="13"/>
    </row>
    <row r="7" spans="1:60" hidden="1"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hidden="1"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hidden="1"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hidden="1"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hidden="1"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hidden="1"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hidden="1"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hidden="1"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hidden="1"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hidden="1" thickBot="1" x14ac:dyDescent="0.25">
      <c r="A16" s="165"/>
      <c r="B16" s="166"/>
      <c r="C16" s="165"/>
      <c r="D16" s="167"/>
      <c r="BF16" s="13"/>
      <c r="BG16" s="13"/>
      <c r="BH16" s="13"/>
    </row>
    <row r="17" spans="1:60" ht="15.75" hidden="1"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hidden="1" thickBot="1" x14ac:dyDescent="0.25">
      <c r="B18" s="169"/>
      <c r="D18" s="13"/>
      <c r="BF18" s="13"/>
      <c r="BG18" s="13"/>
      <c r="BH18" s="13"/>
    </row>
    <row r="19" spans="1:60" ht="15.75" hidden="1"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hidden="1" x14ac:dyDescent="0.2">
      <c r="A20" s="173" t="s">
        <v>531</v>
      </c>
      <c r="B20" s="169"/>
      <c r="D20" s="13"/>
      <c r="BF20" s="13"/>
      <c r="BG20" s="13"/>
      <c r="BH20" s="13"/>
    </row>
    <row r="21" spans="1:60" hidden="1" x14ac:dyDescent="0.2">
      <c r="A21" s="173"/>
      <c r="B21" s="169"/>
      <c r="D21" s="13"/>
      <c r="BF21" s="13"/>
      <c r="BG21" s="13"/>
      <c r="BH21" s="13"/>
    </row>
    <row r="22" spans="1:60" hidden="1"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16" t="s">
        <v>28</v>
      </c>
      <c r="BG24" s="116" t="s">
        <v>64</v>
      </c>
      <c r="BH24" s="116" t="s">
        <v>16</v>
      </c>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25063349.649999999</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92350</v>
      </c>
      <c r="BF27" s="13">
        <f t="shared" si="0"/>
        <v>12902802.43</v>
      </c>
      <c r="BG27" s="13">
        <f t="shared" si="1"/>
        <v>3327280.1599999992</v>
      </c>
      <c r="BH27" s="13">
        <f t="shared" si="2"/>
        <v>8833267.0599999987</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28754462.269999996</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80411.489999999991</v>
      </c>
      <c r="BF32" s="13">
        <f t="shared" si="0"/>
        <v>15017923.239999996</v>
      </c>
      <c r="BG32" s="13">
        <f t="shared" si="1"/>
        <v>3634251.7199999997</v>
      </c>
      <c r="BH32" s="13">
        <f t="shared" si="2"/>
        <v>10102287.309999997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7.6079357253196065</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3.1097887579866494</v>
      </c>
      <c r="BF36" s="167">
        <f t="shared" si="6"/>
        <v>7.1260967763076621</v>
      </c>
      <c r="BG36" s="167">
        <f t="shared" si="6"/>
        <v>7.0206739080041185</v>
      </c>
      <c r="BH36" s="167">
        <f t="shared" si="6"/>
        <v>8.7508793099403945</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d''auto.'!D34</f>
        <v>30452873.009999998</v>
      </c>
      <c r="E18" s="13">
        <f>'Endett. net + degré d''auto.'!E34</f>
        <v>79219.329999999973</v>
      </c>
      <c r="F18" s="13">
        <f>'Endett. net + degré d''auto.'!F34</f>
        <v>-125472.41999999998</v>
      </c>
      <c r="G18" s="13">
        <f>'Endett. net + degré d''auto.'!G34</f>
        <v>360193.97000000003</v>
      </c>
      <c r="H18" s="13">
        <f>'Endett. net + degré d''auto.'!H34</f>
        <v>38274.29</v>
      </c>
      <c r="I18" s="13">
        <f>'Endett. net + degré d''auto.'!I34</f>
        <v>1324905.95</v>
      </c>
      <c r="J18" s="13">
        <f>'Endett. net + degré d''auto.'!J34</f>
        <v>1125365.67</v>
      </c>
      <c r="K18" s="13">
        <f>'Endett. net + degré d''auto.'!K34</f>
        <v>1180036.82</v>
      </c>
      <c r="L18" s="13">
        <f>'Endett. net + degré d''auto.'!L34</f>
        <v>2391598.3299999996</v>
      </c>
      <c r="M18" s="13">
        <f>'Endett. net + degré d''auto.'!M34</f>
        <v>-98287.840000000026</v>
      </c>
      <c r="N18" s="13">
        <f>'Endett. net + degré d''auto.'!N34</f>
        <v>74900.3</v>
      </c>
      <c r="O18" s="13">
        <f>'Endett. net + degré d''auto.'!O34</f>
        <v>2800717.16</v>
      </c>
      <c r="P18" s="13">
        <f>'Endett. net + degré d''auto.'!P34</f>
        <v>6750.0799999999981</v>
      </c>
      <c r="Q18" s="13">
        <f>'Endett. net + degré d''auto.'!Q34</f>
        <v>39958.61</v>
      </c>
      <c r="R18" s="13">
        <f>'Endett. net + degré d''auto.'!R34</f>
        <v>53775.94</v>
      </c>
      <c r="S18" s="13">
        <f>'Endett. net + degré d''auto.'!S34</f>
        <v>2693.3199999999779</v>
      </c>
      <c r="T18" s="13">
        <f>'Endett. net + degré d''auto.'!T34</f>
        <v>336712.27999999997</v>
      </c>
      <c r="U18" s="13">
        <f>'Endett. net + degré d''auto.'!U34</f>
        <v>-44233.19</v>
      </c>
      <c r="V18" s="13">
        <f>'Endett. net + degré d''auto.'!V34</f>
        <v>104905.87000000001</v>
      </c>
      <c r="W18" s="13">
        <f>'Endett. net + degré d''auto.'!W34</f>
        <v>1940810.4300000002</v>
      </c>
      <c r="X18" s="13">
        <f>'Endett. net + degré d''auto.'!X34</f>
        <v>101563.76999999999</v>
      </c>
      <c r="Y18" s="13">
        <f>'Endett. net + degré d''auto.'!Y34</f>
        <v>1050199.27</v>
      </c>
      <c r="Z18" s="13">
        <f>'Endett. net + degré d''auto.'!Z34</f>
        <v>3351462.38</v>
      </c>
      <c r="AA18" s="13">
        <f>'Endett. net + degré d''auto.'!AA34</f>
        <v>-5526.0000000000091</v>
      </c>
      <c r="AB18" s="13">
        <f>'Endett. net + degré d''auto.'!AB34</f>
        <v>75351.459999999963</v>
      </c>
      <c r="AC18" s="13">
        <f>'Endett. net + degré d''auto.'!AC34</f>
        <v>113794.14</v>
      </c>
      <c r="AD18" s="13">
        <f>'Endett. net + degré d''auto.'!AD34</f>
        <v>252975.03999999998</v>
      </c>
      <c r="AE18" s="13">
        <f>'Endett. net + degré d''auto.'!AE34</f>
        <v>-119609.33999999998</v>
      </c>
      <c r="AF18" s="13">
        <f>'Endett. net + degré d''auto.'!AF34</f>
        <v>-108373.7</v>
      </c>
      <c r="AG18" s="13">
        <f>'Endett. net + degré d''auto.'!AG34</f>
        <v>1155426.28</v>
      </c>
      <c r="AH18" s="13">
        <f>'Endett. net + degré d''auto.'!AH34</f>
        <v>1288993.95</v>
      </c>
      <c r="AI18" s="13">
        <f>'Endett. net + degré d''auto.'!AI34</f>
        <v>112597.11</v>
      </c>
      <c r="AJ18" s="13">
        <f>'Endett. net + degré d''auto.'!AJ34</f>
        <v>131867.22999999998</v>
      </c>
      <c r="AK18" s="13">
        <f>'Endett. net + degré d''auto.'!AK34</f>
        <v>1410963.8900000001</v>
      </c>
      <c r="AL18" s="13">
        <f>'Endett. net + degré d''auto.'!AL34</f>
        <v>439840</v>
      </c>
      <c r="AM18" s="13">
        <f>'Endett. net + degré d''auto.'!AM34</f>
        <v>228942.06</v>
      </c>
      <c r="AN18" s="13">
        <f>'Endett. net + degré d''auto.'!AN34</f>
        <v>40757.96</v>
      </c>
      <c r="AO18" s="13">
        <f>'Endett. net + degré d''auto.'!AO34</f>
        <v>2553182.71</v>
      </c>
      <c r="AP18" s="13">
        <f>'Endett. net + degré d''auto.'!AP34</f>
        <v>82332.509999999995</v>
      </c>
      <c r="AQ18" s="13">
        <f>'Endett. net + degré d''auto.'!AQ34</f>
        <v>-9368</v>
      </c>
      <c r="AR18" s="13">
        <f>'Endett. net + degré d''auto.'!AR34</f>
        <v>387597.95999999996</v>
      </c>
      <c r="AS18" s="13">
        <f>'Endett. net + degré d''auto.'!AS34</f>
        <v>360231.08000000007</v>
      </c>
      <c r="AT18" s="13">
        <f>'Endett. net + degré d''auto.'!AT34</f>
        <v>238050.64999999997</v>
      </c>
      <c r="AU18" s="13">
        <f>'Endett. net + degré d''auto.'!AU34</f>
        <v>-192570.18</v>
      </c>
      <c r="AV18" s="13">
        <f>'Endett. net + degré d''auto.'!AV34</f>
        <v>862700.89999999991</v>
      </c>
      <c r="AW18" s="13">
        <f>'Endett. net + degré d''auto.'!AW34</f>
        <v>372341.33</v>
      </c>
      <c r="AX18" s="13">
        <f>'Endett. net + degré d''auto.'!AX34</f>
        <v>-16147.379999999997</v>
      </c>
      <c r="AY18" s="13">
        <f>'Endett. net + degré d''auto.'!AY34</f>
        <v>87845.56</v>
      </c>
      <c r="AZ18" s="13">
        <f>'Endett. net + degré d''auto.'!AZ34</f>
        <v>381830.6</v>
      </c>
      <c r="BA18" s="13">
        <f>'Endett. net + degré d''auto.'!BA34</f>
        <v>44166.130000000005</v>
      </c>
      <c r="BB18" s="13">
        <f>'Endett. net + degré d''auto.'!BB34</f>
        <v>796357</v>
      </c>
      <c r="BC18" s="13">
        <f>'Endett. net + degré d''auto.'!BC34</f>
        <v>27300.52</v>
      </c>
      <c r="BD18" s="13">
        <f>'Endett. net + degré d''auto.'!BD34</f>
        <v>3262627.7</v>
      </c>
      <c r="BE18" s="13">
        <f>'Endett. net + degré d''auto.'!BE34</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det'!D16</f>
        <v>377953538.36000019</v>
      </c>
      <c r="E20" s="13">
        <f>'Quotité d''intéret + revenus det'!E16</f>
        <v>2605216.3000000003</v>
      </c>
      <c r="F20" s="13">
        <f>'Quotité d''intéret + revenus det'!F16</f>
        <v>1029884.8200000001</v>
      </c>
      <c r="G20" s="13">
        <f>'Quotité d''intéret + revenus det'!G16</f>
        <v>1878943.57</v>
      </c>
      <c r="H20" s="13">
        <f>'Quotité d''intéret + revenus det'!H16</f>
        <v>1884205.97</v>
      </c>
      <c r="I20" s="13">
        <f>'Quotité d''intéret + revenus det'!I16</f>
        <v>16366703</v>
      </c>
      <c r="J20" s="13">
        <f>'Quotité d''intéret + revenus det'!J16</f>
        <v>14187353.58</v>
      </c>
      <c r="K20" s="13">
        <f>'Quotité d''intéret + revenus det'!K16</f>
        <v>11806775.710000001</v>
      </c>
      <c r="L20" s="13">
        <f>'Quotité d''intéret + revenus det'!L16</f>
        <v>100901160.38</v>
      </c>
      <c r="M20" s="13">
        <f>'Quotité d''intéret + revenus det'!M16</f>
        <v>7807588.2300000004</v>
      </c>
      <c r="N20" s="13">
        <f>'Quotité d''intéret + revenus det'!N16</f>
        <v>457447.11</v>
      </c>
      <c r="O20" s="13">
        <f>'Quotité d''intéret + revenus det'!O16</f>
        <v>28576279</v>
      </c>
      <c r="P20" s="13">
        <f>'Quotité d''intéret + revenus det'!P16</f>
        <v>1163353.1099999999</v>
      </c>
      <c r="Q20" s="13">
        <f>'Quotité d''intéret + revenus det'!Q16</f>
        <v>426223.56</v>
      </c>
      <c r="R20" s="13">
        <f>'Quotité d''intéret + revenus det'!R16</f>
        <v>1063954.5</v>
      </c>
      <c r="S20" s="13">
        <f>'Quotité d''intéret + revenus det'!S16</f>
        <v>1429194.53</v>
      </c>
      <c r="T20" s="13">
        <f>'Quotité d''intéret + revenus det'!T16</f>
        <v>3398557.75</v>
      </c>
      <c r="U20" s="13">
        <f>'Quotité d''intéret + revenus det'!U16</f>
        <v>927085.47</v>
      </c>
      <c r="V20" s="13">
        <f>'Quotité d''intéret + revenus det'!V16</f>
        <v>2249440.56</v>
      </c>
      <c r="W20" s="13">
        <f>'Quotité d''intéret + revenus det'!W16</f>
        <v>12586062.1</v>
      </c>
      <c r="X20" s="13">
        <f>'Quotité d''intéret + revenus det'!X16</f>
        <v>1940302.3</v>
      </c>
      <c r="Y20" s="13">
        <f>'Quotité d''intéret + revenus det'!Y16</f>
        <v>4846822.5999999996</v>
      </c>
      <c r="Z20" s="13">
        <f>'Quotité d''intéret + revenus det'!Z16</f>
        <v>9895727.1199999992</v>
      </c>
      <c r="AA20" s="13">
        <f>'Quotité d''intéret + revenus det'!AA16</f>
        <v>57532.75</v>
      </c>
      <c r="AB20" s="13">
        <f>'Quotité d''intéret + revenus det'!AB16</f>
        <v>922509.84000000008</v>
      </c>
      <c r="AC20" s="13">
        <f>'Quotité d''intéret + revenus det'!AC16</f>
        <v>2624273.6999999997</v>
      </c>
      <c r="AD20" s="13">
        <f>'Quotité d''intéret + revenus det'!AD16</f>
        <v>1886970.12</v>
      </c>
      <c r="AE20" s="13">
        <f>'Quotité d''intéret + revenus det'!AE16</f>
        <v>2579904.71</v>
      </c>
      <c r="AF20" s="13">
        <f>'Quotité d''intéret + revenus det'!AF16</f>
        <v>2829244.9699999997</v>
      </c>
      <c r="AG20" s="13">
        <f>'Quotité d''intéret + revenus det'!AG16</f>
        <v>9934722.9600000009</v>
      </c>
      <c r="AH20" s="13">
        <f>'Quotité d''intéret + revenus det'!AH16</f>
        <v>12429495.75</v>
      </c>
      <c r="AI20" s="13">
        <f>'Quotité d''intéret + revenus det'!AI16</f>
        <v>808095</v>
      </c>
      <c r="AJ20" s="13">
        <f>'Quotité d''intéret + revenus det'!AJ16</f>
        <v>1009396.35</v>
      </c>
      <c r="AK20" s="13">
        <f>'Quotité d''intéret + revenus det'!AK16</f>
        <v>8631919.5899999999</v>
      </c>
      <c r="AL20" s="13">
        <f>'Quotité d''intéret + revenus det'!AL16</f>
        <v>5539646</v>
      </c>
      <c r="AM20" s="13">
        <f>'Quotité d''intéret + revenus det'!AM16</f>
        <v>5168495.04</v>
      </c>
      <c r="AN20" s="13">
        <f>'Quotité d''intéret + revenus det'!AN16</f>
        <v>598789.87</v>
      </c>
      <c r="AO20" s="13">
        <f>'Quotité d''intéret + revenus det'!AO16</f>
        <v>10106677.479999999</v>
      </c>
      <c r="AP20" s="13">
        <f>'Quotité d''intéret + revenus det'!AP16</f>
        <v>3591739.3000000003</v>
      </c>
      <c r="AQ20" s="13">
        <f>'Quotité d''intéret + revenus det'!AQ16</f>
        <v>2296347</v>
      </c>
      <c r="AR20" s="13">
        <f>'Quotité d''intéret + revenus det'!AR16</f>
        <v>3012290.63</v>
      </c>
      <c r="AS20" s="13">
        <f>'Quotité d''intéret + revenus det'!AS16</f>
        <v>3138918.75</v>
      </c>
      <c r="AT20" s="13">
        <f>'Quotité d''intéret + revenus det'!AT16</f>
        <v>2482174.27</v>
      </c>
      <c r="AU20" s="13">
        <f>'Quotité d''intéret + revenus det'!AU16</f>
        <v>1494437.21</v>
      </c>
      <c r="AV20" s="13">
        <f>'Quotité d''intéret + revenus det'!AV16</f>
        <v>6671285.6099999994</v>
      </c>
      <c r="AW20" s="13">
        <f>'Quotité d''intéret + revenus det'!AW16</f>
        <v>3293308.63</v>
      </c>
      <c r="AX20" s="13">
        <f>'Quotité d''intéret + revenus det'!AX16</f>
        <v>756944.85</v>
      </c>
      <c r="AY20" s="13">
        <f>'Quotité d''intéret + revenus det'!AY16</f>
        <v>1311205.6100000001</v>
      </c>
      <c r="AZ20" s="13">
        <f>'Quotité d''intéret + revenus det'!AZ16</f>
        <v>4675084.75</v>
      </c>
      <c r="BA20" s="13">
        <f>'Quotité d''intéret + revenus det'!BA16</f>
        <v>1615489.17</v>
      </c>
      <c r="BB20" s="13">
        <f>'Quotité d''intéret + revenus det'!BB16</f>
        <v>5949496</v>
      </c>
      <c r="BC20" s="13">
        <f>'Quotité d''intéret + revenus det'!BC16</f>
        <v>384450</v>
      </c>
      <c r="BD20" s="13">
        <f>'Quotité d''intéret + revenus det'!BD16</f>
        <v>42138657.090000004</v>
      </c>
      <c r="BE20" s="13">
        <f>'Quotité d''intéret + revenus det'!BE16</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613230091.44000006</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300302277.88999999</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145.68720378892164</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30452873.009999998</v>
      </c>
      <c r="E22" s="19">
        <f>'Endett. net + degré d''auto.'!E34</f>
        <v>79219.329999999973</v>
      </c>
      <c r="F22" s="19">
        <f>'Endett. net + degré d''auto.'!F34</f>
        <v>-125472.41999999998</v>
      </c>
      <c r="G22" s="19">
        <f>'Endett. net + degré d''auto.'!G34</f>
        <v>360193.97000000003</v>
      </c>
      <c r="H22" s="19">
        <f>'Endett. net + degré d''auto.'!H34</f>
        <v>38274.29</v>
      </c>
      <c r="I22" s="19">
        <f>'Endett. net + degré d''auto.'!I34</f>
        <v>1324905.95</v>
      </c>
      <c r="J22" s="19">
        <f>'Endett. net + degré d''auto.'!J34</f>
        <v>1125365.67</v>
      </c>
      <c r="K22" s="19">
        <f>'Endett. net + degré d''auto.'!K34</f>
        <v>1180036.82</v>
      </c>
      <c r="L22" s="19">
        <f>'Endett. net + degré d''auto.'!L34</f>
        <v>2391598.3299999996</v>
      </c>
      <c r="M22" s="19">
        <f>'Endett. net + degré d''auto.'!M34</f>
        <v>-98287.840000000026</v>
      </c>
      <c r="N22" s="19">
        <f>'Endett. net + degré d''auto.'!N34</f>
        <v>74900.3</v>
      </c>
      <c r="O22" s="19">
        <f>'Endett. net + degré d''auto.'!O34</f>
        <v>2800717.16</v>
      </c>
      <c r="P22" s="19">
        <f>'Endett. net + degré d''auto.'!P34</f>
        <v>6750.0799999999981</v>
      </c>
      <c r="Q22" s="19">
        <f>'Endett. net + degré d''auto.'!Q34</f>
        <v>39958.61</v>
      </c>
      <c r="R22" s="19">
        <f>'Endett. net + degré d''auto.'!R34</f>
        <v>53775.94</v>
      </c>
      <c r="S22" s="19">
        <f>'Endett. net + degré d''auto.'!S34</f>
        <v>2693.3199999999779</v>
      </c>
      <c r="T22" s="19">
        <f>'Endett. net + degré d''auto.'!T34</f>
        <v>336712.27999999997</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1050199.27</v>
      </c>
      <c r="Z22" s="19">
        <f>'Endett. net + degré d''auto.'!Z34</f>
        <v>3351462.38</v>
      </c>
      <c r="AA22" s="19">
        <f>'Endett. net + degré d''auto.'!AA34</f>
        <v>-5526.0000000000091</v>
      </c>
      <c r="AB22" s="19">
        <f>'Endett. net + degré d''auto.'!AB34</f>
        <v>75351.459999999963</v>
      </c>
      <c r="AC22" s="19">
        <f>'Endett. net + degré d''auto.'!AC34</f>
        <v>113794.14</v>
      </c>
      <c r="AD22" s="19">
        <f>'Endett. net + degré d''auto.'!AD34</f>
        <v>252975.03999999998</v>
      </c>
      <c r="AE22" s="19">
        <f>'Endett. net + degré d''auto.'!AE34</f>
        <v>-119609.33999999998</v>
      </c>
      <c r="AF22" s="19">
        <f>'Endett. net + degré d''auto.'!AF34</f>
        <v>-108373.7</v>
      </c>
      <c r="AG22" s="19">
        <f>'Endett. net + degré d''auto.'!AG34</f>
        <v>1155426.28</v>
      </c>
      <c r="AH22" s="19">
        <f>'Endett. net + degré d''auto.'!AH34</f>
        <v>1288993.95</v>
      </c>
      <c r="AI22" s="19">
        <f>'Endett. net + degré d''auto.'!AI34</f>
        <v>112597.11</v>
      </c>
      <c r="AJ22" s="19">
        <f>'Endett. net + degré d''auto.'!AJ34</f>
        <v>131867.22999999998</v>
      </c>
      <c r="AK22" s="19">
        <f>'Endett. net + degré d''auto.'!AK34</f>
        <v>1410963.8900000001</v>
      </c>
      <c r="AL22" s="19">
        <f>'Endett. net + degré d''auto.'!AL34</f>
        <v>439840</v>
      </c>
      <c r="AM22" s="19">
        <f>'Endett. net + degré d''auto.'!AM34</f>
        <v>228942.06</v>
      </c>
      <c r="AN22" s="19">
        <f>'Endett. net + degré d''auto.'!AN34</f>
        <v>40757.96</v>
      </c>
      <c r="AO22" s="19">
        <f>'Endett. net + degré d''auto.'!AO34</f>
        <v>2553182.71</v>
      </c>
      <c r="AP22" s="19">
        <f>'Endett. net + degré d''auto.'!AP34</f>
        <v>82332.509999999995</v>
      </c>
      <c r="AQ22" s="19">
        <f>'Endett. net + degré d''auto.'!AQ34</f>
        <v>-9368</v>
      </c>
      <c r="AR22" s="19">
        <f>'Endett. net + degré d''auto.'!AR34</f>
        <v>387597.95999999996</v>
      </c>
      <c r="AS22" s="19">
        <f>'Endett. net + degré d''auto.'!AS34</f>
        <v>360231.08000000007</v>
      </c>
      <c r="AT22" s="19">
        <f>'Endett. net + degré d''auto.'!AT34</f>
        <v>238050.64999999997</v>
      </c>
      <c r="AU22" s="19">
        <f>'Endett. net + degré d''auto.'!AU34</f>
        <v>-192570.18</v>
      </c>
      <c r="AV22" s="19">
        <f>'Endett. net + degré d''auto.'!AV34</f>
        <v>862700.89999999991</v>
      </c>
      <c r="AW22" s="19">
        <f>'Endett. net + degré d''auto.'!AW34</f>
        <v>372341.33</v>
      </c>
      <c r="AX22" s="19">
        <f>'Endett. net + degré d''auto.'!AX34</f>
        <v>-16147.379999999997</v>
      </c>
      <c r="AY22" s="19">
        <f>'Endett. net + degré d''auto.'!AY34</f>
        <v>87845.56</v>
      </c>
      <c r="AZ22" s="19">
        <f>'Endett. net + degré d''auto.'!AZ34</f>
        <v>381830.6</v>
      </c>
      <c r="BA22" s="19">
        <f>'Endett. net + degré d''auto.'!BA34</f>
        <v>44166.130000000005</v>
      </c>
      <c r="BB22" s="19">
        <f>'Endett. net + degré d''auto.'!BB34</f>
        <v>796357</v>
      </c>
      <c r="BC22" s="19">
        <f>'Endett. net + degré d''auto.'!BC34</f>
        <v>27300.52</v>
      </c>
      <c r="BD22" s="19">
        <f>'Endett. net + degré d''auto.'!BD34</f>
        <v>3262627.7</v>
      </c>
      <c r="BE22" s="19">
        <f>'Endett. net + degré d''auto.'!BE34</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67.194329389240536</v>
      </c>
      <c r="E24" s="19">
        <f>'Endett. net + degré d''auto.'!E41</f>
        <v>21.312569445679369</v>
      </c>
      <c r="F24" s="19">
        <f>'Endett. net + degré d''auto.'!F41</f>
        <v>-563.87537188002761</v>
      </c>
      <c r="G24" s="19">
        <f>'Endett. net + degré d''auto.'!G41</f>
        <v>203.28533679785812</v>
      </c>
      <c r="H24" s="19">
        <f>'Endett. net + degré d''auto.'!H41</f>
        <v>-29.030676000647748</v>
      </c>
      <c r="I24" s="19">
        <f>'Endett. net + degré d''auto.'!I41</f>
        <v>61.208832186463255</v>
      </c>
      <c r="J24" s="19">
        <f>'Endett. net + degré d''auto.'!J41</f>
        <v>73.501914710136631</v>
      </c>
      <c r="K24" s="19">
        <f>'Endett. net + degré d''auto.'!K41</f>
        <v>192.09903418549607</v>
      </c>
      <c r="L24" s="19">
        <f>'Endett. net + degré d''auto.'!L41</f>
        <v>22.649256583754063</v>
      </c>
      <c r="M24" s="19">
        <f>'Endett. net + degré d''auto.'!M41</f>
        <v>-10.506847950425319</v>
      </c>
      <c r="N24" s="19">
        <f>'Endett. net + degré d''auto.'!N41</f>
        <v>181.49838554319052</v>
      </c>
      <c r="O24" s="19">
        <f>'Endett. net + degré d''auto.'!O41</f>
        <v>62.174089402804732</v>
      </c>
      <c r="P24" s="19">
        <f>'Endett. net + degré d''auto.'!P41</f>
        <v>-5.1249294950926139</v>
      </c>
      <c r="Q24" s="19">
        <f>'Endett. net + degré d''auto.'!Q41</f>
        <v>1826.136690811873</v>
      </c>
      <c r="R24" s="19">
        <f>'Endett. net + degré d''auto.'!R41</f>
        <v>125.8659849698395</v>
      </c>
      <c r="S24" s="19">
        <f>'Endett. net + degré d''auto.'!S41</f>
        <v>-1.2176458554437644</v>
      </c>
      <c r="T24" s="19">
        <f>'Endett. net + degré d''auto.'!T41</f>
        <v>224.59283943831824</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239.09338194431641</v>
      </c>
      <c r="Z24" s="19">
        <f>'Endett. net + degré d''auto.'!Z41</f>
        <v>1295.8320947748555</v>
      </c>
      <c r="AA24" s="19">
        <f>'Endett. net + degré d''auto.'!AA41</f>
        <v>-1.6267644256117393</v>
      </c>
      <c r="AB24" s="19">
        <f>'Endett. net + degré d''auto.'!AB41</f>
        <v>42.270596699479249</v>
      </c>
      <c r="AC24" s="19">
        <f>'Endett. net + degré d''auto.'!AC41</f>
        <v>37.348494495900638</v>
      </c>
      <c r="AD24" s="19">
        <f>'Endett. net + degré d''auto.'!AD41</f>
        <v>18.391310523541478</v>
      </c>
      <c r="AE24" s="19">
        <f>'Endett. net + degré d''auto.'!AE41</f>
        <v>-24.766668985772284</v>
      </c>
      <c r="AF24" s="19">
        <f>'Endett. net + degré d''auto.'!AF41</f>
        <v>-19.918783322778165</v>
      </c>
      <c r="AG24" s="19">
        <f>'Endett. net + degré d''auto.'!AG41</f>
        <v>147.00305826583187</v>
      </c>
      <c r="AH24" s="19">
        <f>'Endett. net + degré d''auto.'!AH41</f>
        <v>277.27918916559065</v>
      </c>
      <c r="AI24" s="19">
        <f>'Endett. net + degré d''auto.'!AI41</f>
        <v>539.54630945164683</v>
      </c>
      <c r="AJ24" s="19">
        <f>'Endett. net + degré d''auto.'!AJ41</f>
        <v>229.44264987728982</v>
      </c>
      <c r="AK24" s="19">
        <f>'Endett. net + degré d''auto.'!AK41</f>
        <v>525.89147782045325</v>
      </c>
      <c r="AL24" s="19">
        <f>'Endett. net + degré d''auto.'!AL41</f>
        <v>295.26438460629629</v>
      </c>
      <c r="AM24" s="19">
        <f>'Endett. net + degré d''auto.'!AM41</f>
        <v>62.472854951036993</v>
      </c>
      <c r="AN24" s="19">
        <f>'Endett. net + degré d''auto.'!AN41</f>
        <v>207.3510543586091</v>
      </c>
      <c r="AO24" s="19">
        <f>'Endett. net + degré d''auto.'!AO41</f>
        <v>191.45490523694127</v>
      </c>
      <c r="AP24" s="19">
        <f>'Endett. net + degré d''auto.'!AP41</f>
        <v>24.877011658874139</v>
      </c>
      <c r="AQ24" s="19">
        <f>'Endett. net + degré d''auto.'!AQ41</f>
        <v>-0.89305593244195847</v>
      </c>
      <c r="AR24" s="19">
        <f>'Endett. net + degré d''auto.'!AR41</f>
        <v>31.922465753648044</v>
      </c>
      <c r="AS24" s="19">
        <f>'Endett. net + degré d''auto.'!AS41</f>
        <v>475.11415868393402</v>
      </c>
      <c r="AT24" s="19">
        <f>'Endett. net + degré d''auto.'!AT41</f>
        <v>25.042181311630234</v>
      </c>
      <c r="AU24" s="19">
        <f>'Endett. net + degré d''auto.'!AU41</f>
        <v>-154.43878152510661</v>
      </c>
      <c r="AV24" s="19">
        <f>'Endett. net + degré d''auto.'!AV41</f>
        <v>43.296409636304261</v>
      </c>
      <c r="AW24" s="19">
        <f>'Endett. net + degré d''auto.'!AW41</f>
        <v>113.54476500245332</v>
      </c>
      <c r="AX24" s="19" t="e">
        <f>'Endett. net + degré d''auto.'!AX41</f>
        <v>#VALUE!</v>
      </c>
      <c r="AY24" s="19">
        <f>'Endett. net + degré d''auto.'!AY41</f>
        <v>103.85434357131582</v>
      </c>
      <c r="AZ24" s="19">
        <f>'Endett. net + degré d''auto.'!AZ41</f>
        <v>144.42016621739126</v>
      </c>
      <c r="BA24" s="19">
        <f>'Endett. net + degré d''auto.'!BA41</f>
        <v>4.3823222921746385</v>
      </c>
      <c r="BB24" s="19">
        <f>'Endett. net + degré d''auto.'!BB41</f>
        <v>95.045990170420197</v>
      </c>
      <c r="BC24" s="19">
        <f>'Endett. net + degré d''auto.'!BC41</f>
        <v>10.256202959252656</v>
      </c>
      <c r="BD24" s="19">
        <f>'Endett. net + degré d''auto.'!BD41</f>
        <v>56.743736613665554</v>
      </c>
      <c r="BE24" s="19">
        <f>'Endett. net + degré d''auto.'!BE41</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162.25012579612346</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de la charge financière'!D19</f>
        <v>13.797218046769338</v>
      </c>
      <c r="E31" s="19">
        <f>'Quotité de la charge financière'!E19</f>
        <v>9.7505448655740743</v>
      </c>
      <c r="F31" s="19">
        <f>'Quotité de la charge financière'!F19</f>
        <v>2.6409926983838217</v>
      </c>
      <c r="G31" s="19">
        <f>'Quotité de la charge financière'!G19</f>
        <v>13.761586149996905</v>
      </c>
      <c r="H31" s="19">
        <f>'Quotité de la charge financière'!H19</f>
        <v>3.2902520228469214</v>
      </c>
      <c r="I31" s="19">
        <f>'Quotité de la charge financière'!I19</f>
        <v>14.037696959038893</v>
      </c>
      <c r="J31" s="19">
        <f>'Quotité de la charge financière'!J19</f>
        <v>14.573239071511567</v>
      </c>
      <c r="K31" s="19">
        <f>'Quotité de la charge financière'!K19</f>
        <v>8.8800887335648948</v>
      </c>
      <c r="L31" s="19">
        <f>'Quotité de la charge financière'!L19</f>
        <v>10.884123751597309</v>
      </c>
      <c r="M31" s="19">
        <f>'Quotité de la charge financière'!M19</f>
        <v>20.801080816594002</v>
      </c>
      <c r="N31" s="19">
        <f>'Quotité de la charge financière'!N19</f>
        <v>9.5379508762045848</v>
      </c>
      <c r="O31" s="19">
        <f>'Quotité de la charge financière'!O19</f>
        <v>18.014278705230616</v>
      </c>
      <c r="P31" s="19">
        <f>'Quotité de la charge financière'!P19</f>
        <v>2.6780980111174268</v>
      </c>
      <c r="Q31" s="19">
        <f>'Quotité de la charge financière'!Q19</f>
        <v>0.56394673800567774</v>
      </c>
      <c r="R31" s="19">
        <f>'Quotité de la charge financière'!R19</f>
        <v>2.8342129746356326</v>
      </c>
      <c r="S31" s="19">
        <f>'Quotité de la charge financière'!S19</f>
        <v>1.5481099297879436E-2</v>
      </c>
      <c r="T31" s="19">
        <f>'Quotité de la charge financière'!T19</f>
        <v>6.4838959858789149</v>
      </c>
      <c r="U31" s="19">
        <f>'Quotité de la charge financière'!U19</f>
        <v>10.490281425874342</v>
      </c>
      <c r="V31" s="19">
        <f>'Quotité de la charge financière'!V19</f>
        <v>2.9805417210258622</v>
      </c>
      <c r="W31" s="19">
        <f>'Quotité de la charge financière'!W19</f>
        <v>31.875328997529813</v>
      </c>
      <c r="X31" s="19">
        <f>'Quotité de la charge financière'!X19</f>
        <v>19.657985500322585</v>
      </c>
      <c r="Y31" s="19">
        <f>'Quotité de la charge financière'!Y19</f>
        <v>8.9501730862460995</v>
      </c>
      <c r="Z31" s="19">
        <f>'Quotité de la charge financière'!Z19</f>
        <v>3.0131895696140614</v>
      </c>
      <c r="AA31" s="19">
        <f>'Quotité de la charge financière'!AA19</f>
        <v>45.08929285474651</v>
      </c>
      <c r="AB31" s="19">
        <f>'Quotité de la charge financière'!AB19</f>
        <v>20.216477427538667</v>
      </c>
      <c r="AC31" s="19">
        <f>'Quotité de la charge financière'!AC19</f>
        <v>12.888613291764942</v>
      </c>
      <c r="AD31" s="19">
        <f>'Quotité de la charge financière'!AD19</f>
        <v>31.350452333907313</v>
      </c>
      <c r="AE31" s="19">
        <f>'Quotité de la charge financière'!AE19</f>
        <v>15.234422335761611</v>
      </c>
      <c r="AF31" s="19">
        <f>'Quotité de la charge financière'!AF19</f>
        <v>17.520917825459151</v>
      </c>
      <c r="AG31" s="19">
        <f>'Quotité de la charge financière'!AG19</f>
        <v>9.2362019144342415</v>
      </c>
      <c r="AH31" s="19">
        <f>'Quotité de la charge financière'!AH19</f>
        <v>9.8531892006598252</v>
      </c>
      <c r="AI31" s="19">
        <f>'Quotité de la charge financière'!AI19</f>
        <v>2.6525193275794221</v>
      </c>
      <c r="AJ31" s="19">
        <f>'Quotité de la charge financière'!AJ19</f>
        <v>9.6505496065659813</v>
      </c>
      <c r="AK31" s="19">
        <f>'Quotité de la charge financière'!AK19</f>
        <v>9.1129531845786609</v>
      </c>
      <c r="AL31" s="19">
        <f>'Quotité de la charge financière'!AL19</f>
        <v>4.9168180373904686</v>
      </c>
      <c r="AM31" s="19">
        <f>'Quotité de la charge financière'!AM19</f>
        <v>8.6138659825377086</v>
      </c>
      <c r="AN31" s="19">
        <f>'Quotité de la charge financière'!AN19</f>
        <v>3.7911921713487318</v>
      </c>
      <c r="AO31" s="19">
        <f>'Quotité de la charge financière'!AO19</f>
        <v>16.989752983552982</v>
      </c>
      <c r="AP31" s="19">
        <f>'Quotité de la charge financière'!AP19</f>
        <v>8.7252971318021508</v>
      </c>
      <c r="AQ31" s="19">
        <f>'Quotité de la charge financière'!AQ19</f>
        <v>32.767007602816065</v>
      </c>
      <c r="AR31" s="19">
        <f>'Quotité de la charge financière'!AR19</f>
        <v>24.340325405076214</v>
      </c>
      <c r="AS31" s="19">
        <f>'Quotité de la charge financière'!AS19</f>
        <v>4.850430935298113</v>
      </c>
      <c r="AT31" s="19">
        <f>'Quotité de la charge financière'!AT19</f>
        <v>20.525497916217624</v>
      </c>
      <c r="AU31" s="19">
        <f>'Quotité de la charge financière'!AU19</f>
        <v>9.8575234649209005</v>
      </c>
      <c r="AV31" s="19">
        <f>'Quotité de la charge financière'!AV19</f>
        <v>18.773109541245287</v>
      </c>
      <c r="AW31" s="19">
        <f>'Quotité de la charge financière'!AW19</f>
        <v>10.663471999836215</v>
      </c>
      <c r="AX31" s="19">
        <f>'Quotité de la charge financière'!AX19</f>
        <v>0</v>
      </c>
      <c r="AY31" s="19">
        <f>'Quotité de la charge financière'!AY19</f>
        <v>6.6839111941864813</v>
      </c>
      <c r="AZ31" s="19">
        <f>'Quotité de la charge financière'!AZ19</f>
        <v>4.1141123088221283</v>
      </c>
      <c r="BA31" s="19">
        <f>'Quotité de la charge financière'!BA19</f>
        <v>45.174978113451843</v>
      </c>
      <c r="BB31" s="19">
        <f>'Quotité de la charge financière'!BB19</f>
        <v>15.66599431857715</v>
      </c>
      <c r="BC31" s="19">
        <f>'Quotité de la charge financière'!BC19</f>
        <v>38.121427791512389</v>
      </c>
      <c r="BD31" s="19">
        <f>'Quotité de la charge financière'!BD19</f>
        <v>15.326733637818837</v>
      </c>
      <c r="BE31" s="19">
        <f>'Quotité de la charge financière'!BE19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de la charge financière'!D36</f>
        <v>7.6079357253196065</v>
      </c>
      <c r="E33" s="19">
        <f>'Quotité de la charge financière'!E36</f>
        <v>12.090169250054204</v>
      </c>
      <c r="F33" s="19">
        <f>'Quotité de la charge financière'!F36</f>
        <v>10.458213181547814</v>
      </c>
      <c r="G33" s="19">
        <f>'Quotité de la charge financière'!G36</f>
        <v>6.5934071665600893</v>
      </c>
      <c r="H33" s="19">
        <f>'Quotité de la charge financière'!H36</f>
        <v>7.5679703955082998</v>
      </c>
      <c r="I33" s="19">
        <f>'Quotité de la charge financière'!I36</f>
        <v>6.9762431688288107</v>
      </c>
      <c r="J33" s="19">
        <f>'Quotité de la charge financière'!J36</f>
        <v>8.4408921878720076</v>
      </c>
      <c r="K33" s="19">
        <f>'Quotité de la charge financière'!K36</f>
        <v>6.1466167209845297</v>
      </c>
      <c r="L33" s="19">
        <f>'Quotité de la charge financière'!L36</f>
        <v>6.7996522677849498</v>
      </c>
      <c r="M33" s="19">
        <f>'Quotité de la charge financière'!M36</f>
        <v>8.0913613959889901</v>
      </c>
      <c r="N33" s="19">
        <f>'Quotité de la charge financière'!N36</f>
        <v>12.13612651307383</v>
      </c>
      <c r="O33" s="19">
        <f>'Quotité de la charge financière'!O36</f>
        <v>5.4099701364197914</v>
      </c>
      <c r="P33" s="19">
        <f>'Quotité de la charge financière'!P36</f>
        <v>12.719036784970644</v>
      </c>
      <c r="Q33" s="19">
        <f>'Quotité de la charge financière'!Q36</f>
        <v>4.1411765224803627</v>
      </c>
      <c r="R33" s="19">
        <f>'Quotité de la charge financière'!R36</f>
        <v>11.880917840001617</v>
      </c>
      <c r="S33" s="19">
        <f>'Quotité de la charge financière'!S36</f>
        <v>11.924375333286504</v>
      </c>
      <c r="T33" s="19">
        <f>'Quotité de la charge financière'!T36</f>
        <v>5.6937620083107312</v>
      </c>
      <c r="U33" s="19">
        <f>'Quotité de la charge financière'!U36</f>
        <v>5.2553083374286942</v>
      </c>
      <c r="V33" s="19">
        <f>'Quotité de la charge financière'!V36</f>
        <v>7.1594707974857537</v>
      </c>
      <c r="W33" s="19">
        <f>'Quotité de la charge financière'!W36</f>
        <v>10.359433869311674</v>
      </c>
      <c r="X33" s="19">
        <f>'Quotité de la charge financière'!X36</f>
        <v>3.2488875573667051</v>
      </c>
      <c r="Y33" s="19">
        <f>'Quotité de la charge financière'!Y36</f>
        <v>7.8942286849945784</v>
      </c>
      <c r="Z33" s="19">
        <f>'Quotité de la charge financière'!Z36</f>
        <v>4.8078557970583979</v>
      </c>
      <c r="AA33" s="19">
        <f>'Quotité de la charge financière'!AA36</f>
        <v>176.47482520825093</v>
      </c>
      <c r="AB33" s="19">
        <f>'Quotité de la charge financière'!AB36</f>
        <v>17.779222821081234</v>
      </c>
      <c r="AC33" s="19">
        <f>'Quotité de la charge financière'!AC36</f>
        <v>5.716206735600788</v>
      </c>
      <c r="AD33" s="19">
        <f>'Quotité de la charge financière'!AD36</f>
        <v>17.455134371709075</v>
      </c>
      <c r="AE33" s="19">
        <f>'Quotité de la charge financière'!AE36</f>
        <v>5.6178086515451184</v>
      </c>
      <c r="AF33" s="19">
        <f>'Quotité de la charge financière'!AF36</f>
        <v>4.1314701003073626</v>
      </c>
      <c r="AG33" s="19">
        <f>'Quotité de la charge financière'!AG36</f>
        <v>6.298659082084761</v>
      </c>
      <c r="AH33" s="19">
        <f>'Quotité de la charge financière'!AH36</f>
        <v>6.8957561693522447</v>
      </c>
      <c r="AI33" s="19">
        <f>'Quotité de la charge financière'!AI36</f>
        <v>7.7832433067894238</v>
      </c>
      <c r="AJ33" s="19">
        <f>'Quotité de la charge financière'!AJ36</f>
        <v>15.882005121179601</v>
      </c>
      <c r="AK33" s="19">
        <f>'Quotité de la charge financière'!AK36</f>
        <v>6.1239366804620579</v>
      </c>
      <c r="AL33" s="19">
        <f>'Quotité de la charge financière'!AL36</f>
        <v>7.8313848935473498</v>
      </c>
      <c r="AM33" s="19">
        <f>'Quotité de la charge financière'!AM36</f>
        <v>6.8992009712753823</v>
      </c>
      <c r="AN33" s="19">
        <f>'Quotité de la charge financière'!AN36</f>
        <v>9.3024536303528311</v>
      </c>
      <c r="AO33" s="19">
        <f>'Quotité de la charge financière'!AO36</f>
        <v>6.4204969564339951</v>
      </c>
      <c r="AP33" s="19">
        <f>'Quotité de la charge financière'!AP36</f>
        <v>3.9793013373771307</v>
      </c>
      <c r="AQ33" s="19">
        <f>'Quotité de la charge financière'!AQ36</f>
        <v>11.509149096369146</v>
      </c>
      <c r="AR33" s="19">
        <f>'Quotité de la charge financière'!AR36</f>
        <v>33.621762120609198</v>
      </c>
      <c r="AS33" s="19">
        <f>'Quotité de la charge financière'!AS36</f>
        <v>4.7598571960487996</v>
      </c>
      <c r="AT33" s="19">
        <f>'Quotité de la charge financière'!AT36</f>
        <v>13.542110401458638</v>
      </c>
      <c r="AU33" s="19">
        <f>'Quotité de la charge financière'!AU36</f>
        <v>9.5412780842093738</v>
      </c>
      <c r="AV33" s="19">
        <f>'Quotité de la charge financière'!AV36</f>
        <v>14.347384836368896</v>
      </c>
      <c r="AW33" s="19">
        <f>'Quotité de la charge financière'!AW36</f>
        <v>4.8858879648944411</v>
      </c>
      <c r="AX33" s="19">
        <f>'Quotité de la charge financière'!AX36</f>
        <v>4.8595574697416852</v>
      </c>
      <c r="AY33" s="19">
        <f>'Quotité de la charge financière'!AY36</f>
        <v>13.756188855842369</v>
      </c>
      <c r="AZ33" s="19">
        <f>'Quotité de la charge financière'!AZ36</f>
        <v>17.412238997378605</v>
      </c>
      <c r="BA33" s="19">
        <f>'Quotité de la charge financière'!BA36</f>
        <v>3.3330783641217478</v>
      </c>
      <c r="BB33" s="19">
        <f>'Quotité de la charge financière'!BB36</f>
        <v>7.0188298302915069</v>
      </c>
      <c r="BC33" s="19">
        <f>'Quotité de la charge financière'!BC36</f>
        <v>5.2249369228768359</v>
      </c>
      <c r="BD33" s="19">
        <f>'Quotité de la charge financière'!BD36</f>
        <v>7.8534440073206406</v>
      </c>
      <c r="BE33" s="19">
        <f>'Quotité de la charge financière'!BE36</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A12" sqref="A12"/>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A12" sqref="A12"/>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A12" sqref="A12"/>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A12" sqref="A12"/>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A12" sqref="A1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A12" sqref="A12"/>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A12" sqref="A12"/>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A12" sqref="A12"/>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A12" sqref="A1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A12" sqref="A12"/>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A12" sqref="A1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A12" sqref="A12"/>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A12" sqref="A12"/>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A12" sqref="A12"/>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A12" sqref="A12"/>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A12" sqref="A1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A12" sqref="A12"/>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A12" sqref="A1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A12" sqref="A12"/>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A12" sqref="A1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de la charge financière</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2023-10-18T08:02:59Z</dcterms:modified>
</cp:coreProperties>
</file>