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72" tabRatio="889" activeTab="0"/>
  </bookViews>
  <sheets>
    <sheet name="DONNEES GENERALES" sheetId="1" r:id="rId1"/>
    <sheet name="1.1 Aide sociale (décisions)" sheetId="2" r:id="rId2"/>
    <sheet name="1.2 Aide (placements,AVS,décès)" sheetId="3" r:id="rId3"/>
    <sheet name="2-5 SDS, Institutions et divers" sheetId="4" r:id="rId4"/>
    <sheet name="RECAP" sheetId="5" r:id="rId5"/>
  </sheets>
  <definedNames>
    <definedName name="_xlnm._FilterDatabase" localSheetId="0" hidden="1">'DONNEES GENERALES'!$G$1:$K$194</definedName>
    <definedName name="_xlnm.Print_Area" localSheetId="3">'2-5 SDS, Institutions et divers'!$A$1:$I$62</definedName>
    <definedName name="_xlnm.Print_Area" localSheetId="0">'DONNEES GENERALES'!$A$1:$E$8</definedName>
    <definedName name="_xlnm.Print_Area" localSheetId="4">'RECAP'!$A$1:$H$48</definedName>
  </definedNames>
  <calcPr fullCalcOnLoad="1"/>
</workbook>
</file>

<file path=xl/sharedStrings.xml><?xml version="1.0" encoding="utf-8"?>
<sst xmlns="http://schemas.openxmlformats.org/spreadsheetml/2006/main" count="677" uniqueCount="556">
  <si>
    <t xml:space="preserve">     (excédent des dépenses)</t>
  </si>
  <si>
    <t>Recettes</t>
  </si>
  <si>
    <t>Dépenses</t>
  </si>
  <si>
    <t>A remplir par le Service de l'Action sociale</t>
  </si>
  <si>
    <t>Apurements</t>
  </si>
  <si>
    <t>Montants admis</t>
  </si>
  <si>
    <t>Année</t>
  </si>
  <si>
    <t>Excédent   des dépenses</t>
  </si>
  <si>
    <t>Commune de :</t>
  </si>
  <si>
    <t>DONNEES PRINCIPALES</t>
  </si>
  <si>
    <t>3</t>
  </si>
  <si>
    <t>4</t>
  </si>
  <si>
    <t>Crèche ………….</t>
  </si>
  <si>
    <t>Garderie …………..</t>
  </si>
  <si>
    <t>UAPE ………………..</t>
  </si>
  <si>
    <t>5</t>
  </si>
  <si>
    <t>5.1</t>
  </si>
  <si>
    <t>5.2</t>
  </si>
  <si>
    <t>5.3</t>
  </si>
  <si>
    <t>1.1</t>
  </si>
  <si>
    <t>1.2</t>
  </si>
  <si>
    <t>1</t>
  </si>
  <si>
    <t>2</t>
  </si>
  <si>
    <t>(admis à répartition des charges)</t>
  </si>
  <si>
    <t xml:space="preserve">N° </t>
  </si>
  <si>
    <t>Etat des personnes aidées</t>
  </si>
  <si>
    <r>
      <t>3/4</t>
    </r>
    <r>
      <rPr>
        <sz val="10"/>
        <rFont val="Arial"/>
        <family val="2"/>
      </rPr>
      <t xml:space="preserve"> Diverses institutions communales </t>
    </r>
  </si>
  <si>
    <r>
      <t xml:space="preserve">5 </t>
    </r>
    <r>
      <rPr>
        <sz val="10"/>
        <rFont val="Arial"/>
        <family val="2"/>
      </rPr>
      <t xml:space="preserve">   Frais de personnel admis à répartition</t>
    </r>
  </si>
  <si>
    <t>FRAIS DE FORMATION DES</t>
  </si>
  <si>
    <t>AUTORITES ET DU PERSONNEL</t>
  </si>
  <si>
    <t>Crèche à domicile ………………..</t>
  </si>
  <si>
    <t>Jardins d'enfant</t>
  </si>
  <si>
    <t>Halte-garderie ………………..</t>
  </si>
  <si>
    <t>Indemnités</t>
  </si>
  <si>
    <t xml:space="preserve">Frais de cours </t>
  </si>
  <si>
    <t>Déplacements</t>
  </si>
  <si>
    <t>ou régionales de prévoyance et d'aide sociale</t>
  </si>
  <si>
    <t>Frais de formation soumis à la répartition</t>
  </si>
  <si>
    <t>2-4</t>
  </si>
  <si>
    <t>Récapitulation du compte de l'Aide sociale</t>
  </si>
  <si>
    <r>
      <t>1.1</t>
    </r>
    <r>
      <rPr>
        <sz val="10"/>
        <rFont val="Arial"/>
        <family val="2"/>
      </rPr>
      <t xml:space="preserve">  Aide sociale (avec décision SAS)</t>
    </r>
  </si>
  <si>
    <t>No dossier</t>
  </si>
  <si>
    <t>JU</t>
  </si>
  <si>
    <t>Nom</t>
  </si>
  <si>
    <t>Prénom</t>
  </si>
  <si>
    <t>Pays</t>
  </si>
  <si>
    <t>Origine</t>
  </si>
  <si>
    <r>
      <t>1.2</t>
    </r>
    <r>
      <rPr>
        <sz val="10"/>
        <rFont val="Arial"/>
        <family val="2"/>
      </rPr>
      <t xml:space="preserve">  Aide sociale (sans décision SAS)</t>
    </r>
  </si>
  <si>
    <t xml:space="preserve">       Primes AVS, RC, Placements, Frais funéraires</t>
  </si>
  <si>
    <t>Types</t>
  </si>
  <si>
    <t>…</t>
  </si>
  <si>
    <t xml:space="preserve">Récapitulation des dépenses institutions communales </t>
  </si>
  <si>
    <t>RECAPITULATION GENERALE</t>
  </si>
  <si>
    <t xml:space="preserve"> </t>
  </si>
  <si>
    <t xml:space="preserve"> Service dentaire scolaire </t>
  </si>
  <si>
    <t xml:space="preserve"> Institutions</t>
  </si>
  <si>
    <t xml:space="preserve"> Aide sociale</t>
  </si>
  <si>
    <t xml:space="preserve"> Selon décision cantonale (SAS)</t>
  </si>
  <si>
    <t xml:space="preserve"> Total des frais de personnel</t>
  </si>
  <si>
    <t xml:space="preserve"> Déplacements</t>
  </si>
  <si>
    <t xml:space="preserve"> Indemnités</t>
  </si>
  <si>
    <t xml:space="preserve"> Frais de cours </t>
  </si>
  <si>
    <t xml:space="preserve"> Frais de personnel à répartition</t>
  </si>
  <si>
    <t xml:space="preserve"> Total institutions </t>
  </si>
  <si>
    <t xml:space="preserve"> Excédent des dépenses</t>
  </si>
  <si>
    <t xml:space="preserve"> Excédent des recettes</t>
  </si>
  <si>
    <t xml:space="preserve"> Bilan</t>
  </si>
  <si>
    <t xml:space="preserve"> Total de l'aide sociale</t>
  </si>
  <si>
    <t xml:space="preserve"> Autres aides sociales à répartition</t>
  </si>
  <si>
    <t>SERVICE DENTAIRE SCOLAIRE</t>
  </si>
  <si>
    <t>(participation communale)</t>
  </si>
  <si>
    <r>
      <t xml:space="preserve">2  </t>
    </r>
    <r>
      <rPr>
        <sz val="10"/>
        <rFont val="Arial"/>
        <family val="2"/>
      </rPr>
      <t xml:space="preserve">  Service dentaire scolaire</t>
    </r>
  </si>
  <si>
    <t>Service dentaire scolaire</t>
  </si>
  <si>
    <t>CH</t>
  </si>
  <si>
    <t>FR</t>
  </si>
  <si>
    <t>SG</t>
  </si>
  <si>
    <t>Cantons CH</t>
  </si>
  <si>
    <t>abréviation</t>
  </si>
  <si>
    <t>Argovie</t>
  </si>
  <si>
    <t>AG</t>
  </si>
  <si>
    <t>Appenzell R-I</t>
  </si>
  <si>
    <t>AI</t>
  </si>
  <si>
    <t>Appenzell R-E</t>
  </si>
  <si>
    <t>AR</t>
  </si>
  <si>
    <t>Berne</t>
  </si>
  <si>
    <t>BE</t>
  </si>
  <si>
    <t>Bâle-Campagne</t>
  </si>
  <si>
    <t>BL</t>
  </si>
  <si>
    <t>Bâle-Ville</t>
  </si>
  <si>
    <t>BS</t>
  </si>
  <si>
    <t>Fribourg</t>
  </si>
  <si>
    <t>Genève</t>
  </si>
  <si>
    <t>GE</t>
  </si>
  <si>
    <t>Glaris</t>
  </si>
  <si>
    <t>GL</t>
  </si>
  <si>
    <t>Grisons</t>
  </si>
  <si>
    <t>GR</t>
  </si>
  <si>
    <t>Jura</t>
  </si>
  <si>
    <t>Lucerne</t>
  </si>
  <si>
    <t>LU</t>
  </si>
  <si>
    <t>Neuchâtel</t>
  </si>
  <si>
    <t>NE</t>
  </si>
  <si>
    <t>Nidwald</t>
  </si>
  <si>
    <t>NW</t>
  </si>
  <si>
    <t>Obwald</t>
  </si>
  <si>
    <t>OW</t>
  </si>
  <si>
    <t>Saint-Gall</t>
  </si>
  <si>
    <t>Schaffhouse</t>
  </si>
  <si>
    <t>SH</t>
  </si>
  <si>
    <t>Soleure</t>
  </si>
  <si>
    <t>SO</t>
  </si>
  <si>
    <t>Schwyz</t>
  </si>
  <si>
    <t>SZ</t>
  </si>
  <si>
    <t>Thurgovie</t>
  </si>
  <si>
    <t>TG</t>
  </si>
  <si>
    <t>Tessin</t>
  </si>
  <si>
    <t>TI</t>
  </si>
  <si>
    <t>Uri</t>
  </si>
  <si>
    <t>UR</t>
  </si>
  <si>
    <t>Vaud</t>
  </si>
  <si>
    <t>VD</t>
  </si>
  <si>
    <t>Valais</t>
  </si>
  <si>
    <t>VS</t>
  </si>
  <si>
    <t>Zoug</t>
  </si>
  <si>
    <t>ZG</t>
  </si>
  <si>
    <t>Zurich</t>
  </si>
  <si>
    <t>ZH</t>
  </si>
  <si>
    <t>Pays indépendants (code ISO)</t>
  </si>
  <si>
    <t>Andorre (l')</t>
  </si>
  <si>
    <t>AD</t>
  </si>
  <si>
    <t>Émirats arabes unis (les)</t>
  </si>
  <si>
    <t>AE</t>
  </si>
  <si>
    <t>Afghanistan (l')</t>
  </si>
  <si>
    <t>AF</t>
  </si>
  <si>
    <t>Antigua-et-Barbuda</t>
  </si>
  <si>
    <t>Albanie (l')</t>
  </si>
  <si>
    <t>AL</t>
  </si>
  <si>
    <t>Arménie (l')</t>
  </si>
  <si>
    <t>AM</t>
  </si>
  <si>
    <t>Angola (l')</t>
  </si>
  <si>
    <t>AO</t>
  </si>
  <si>
    <t>Argentine (l')</t>
  </si>
  <si>
    <t>Autriche (l')</t>
  </si>
  <si>
    <t>AT</t>
  </si>
  <si>
    <t>Australie (l')</t>
  </si>
  <si>
    <t>AU</t>
  </si>
  <si>
    <t>Azerbaïdjan (l')</t>
  </si>
  <si>
    <t>AZ</t>
  </si>
  <si>
    <t>Bosnie-Herzégovine (la)</t>
  </si>
  <si>
    <t>BA</t>
  </si>
  <si>
    <t>Barbade (la)</t>
  </si>
  <si>
    <t>BB</t>
  </si>
  <si>
    <t>Bangladesh (le)</t>
  </si>
  <si>
    <t>BD</t>
  </si>
  <si>
    <t>Belgique (la)</t>
  </si>
  <si>
    <t>Burkina (le)</t>
  </si>
  <si>
    <t>BF</t>
  </si>
  <si>
    <t>Bulgarie (la)</t>
  </si>
  <si>
    <t>BG</t>
  </si>
  <si>
    <t>Bahreïn</t>
  </si>
  <si>
    <t>BH</t>
  </si>
  <si>
    <t>Burundi (le)</t>
  </si>
  <si>
    <t>BI</t>
  </si>
  <si>
    <t>Bénin (le)</t>
  </si>
  <si>
    <t>BJ</t>
  </si>
  <si>
    <t>Brunei (le)</t>
  </si>
  <si>
    <t>BN</t>
  </si>
  <si>
    <t>Bolivie (la)</t>
  </si>
  <si>
    <t>BO</t>
  </si>
  <si>
    <t>Brésil (le)</t>
  </si>
  <si>
    <t>BR</t>
  </si>
  <si>
    <t>Bahamas (les)</t>
  </si>
  <si>
    <t>Bhoutan (le)</t>
  </si>
  <si>
    <t>BT</t>
  </si>
  <si>
    <t>Botswana (le)</t>
  </si>
  <si>
    <t>BW</t>
  </si>
  <si>
    <t>Biélorussie (la)</t>
  </si>
  <si>
    <t>BY</t>
  </si>
  <si>
    <t>Bélize (le), ou le Belize</t>
  </si>
  <si>
    <t>BZ</t>
  </si>
  <si>
    <t>Canada (le)</t>
  </si>
  <si>
    <t>CA</t>
  </si>
  <si>
    <t>Congo (la Rép. dém. du)</t>
  </si>
  <si>
    <t>CD</t>
  </si>
  <si>
    <t>Centrafrique (la)</t>
  </si>
  <si>
    <t>CF</t>
  </si>
  <si>
    <t>Congo (le)</t>
  </si>
  <si>
    <t>CG</t>
  </si>
  <si>
    <t>Suisse (la)</t>
  </si>
  <si>
    <t>Côte d'Ivoire (la)</t>
  </si>
  <si>
    <t>CI</t>
  </si>
  <si>
    <t>Chili (le)</t>
  </si>
  <si>
    <t>CL</t>
  </si>
  <si>
    <t>Cameroun (le)</t>
  </si>
  <si>
    <t>CM</t>
  </si>
  <si>
    <t>Chine (la)</t>
  </si>
  <si>
    <t>CN</t>
  </si>
  <si>
    <t>Colombie (la)</t>
  </si>
  <si>
    <t>CO</t>
  </si>
  <si>
    <t>Costa Rica (le)</t>
  </si>
  <si>
    <t>CR</t>
  </si>
  <si>
    <t>Serbie-et-Monténégro (la)</t>
  </si>
  <si>
    <t>CS</t>
  </si>
  <si>
    <t>Cuba</t>
  </si>
  <si>
    <t>CU</t>
  </si>
  <si>
    <t>Cap-Vert (le)</t>
  </si>
  <si>
    <t>CV</t>
  </si>
  <si>
    <t>Chypre</t>
  </si>
  <si>
    <t>CY</t>
  </si>
  <si>
    <t>Tchèque (la République)</t>
  </si>
  <si>
    <t>CZ</t>
  </si>
  <si>
    <t>Allemagne (l')</t>
  </si>
  <si>
    <t>DE</t>
  </si>
  <si>
    <t>Djibouti</t>
  </si>
  <si>
    <t>DJ</t>
  </si>
  <si>
    <t>Danemark (le)</t>
  </si>
  <si>
    <t>DK</t>
  </si>
  <si>
    <t>Dominique (la)</t>
  </si>
  <si>
    <t>DM</t>
  </si>
  <si>
    <t>Dominicaine (la République)</t>
  </si>
  <si>
    <t>DO</t>
  </si>
  <si>
    <t>Algérie (l')</t>
  </si>
  <si>
    <t>DZ</t>
  </si>
  <si>
    <t>Équateur (l')</t>
  </si>
  <si>
    <t>EC</t>
  </si>
  <si>
    <t>Estonie (l')</t>
  </si>
  <si>
    <t>EE</t>
  </si>
  <si>
    <t>Égypte (l')</t>
  </si>
  <si>
    <t>EG</t>
  </si>
  <si>
    <t>Érythrée (l')</t>
  </si>
  <si>
    <t>ER</t>
  </si>
  <si>
    <t>Espagne (l')</t>
  </si>
  <si>
    <t>ES</t>
  </si>
  <si>
    <t>Éthiopie (I')</t>
  </si>
  <si>
    <t>ET</t>
  </si>
  <si>
    <t>Finlande (la)</t>
  </si>
  <si>
    <t>FI</t>
  </si>
  <si>
    <t>Fidji (les)</t>
  </si>
  <si>
    <t>FJ</t>
  </si>
  <si>
    <t>Micronésie (la)</t>
  </si>
  <si>
    <t>FM</t>
  </si>
  <si>
    <t>France (la)</t>
  </si>
  <si>
    <t>Gabon (le)</t>
  </si>
  <si>
    <t>GA</t>
  </si>
  <si>
    <t>Royaume-Uni (le)</t>
  </si>
  <si>
    <t>GB</t>
  </si>
  <si>
    <t>Grenade (la)</t>
  </si>
  <si>
    <t>GD</t>
  </si>
  <si>
    <t>Géorgie (la)</t>
  </si>
  <si>
    <t>Ghana (le)</t>
  </si>
  <si>
    <t>GH</t>
  </si>
  <si>
    <t>Gambie (la)</t>
  </si>
  <si>
    <t>GM</t>
  </si>
  <si>
    <t>Guinée (la)</t>
  </si>
  <si>
    <t>GN</t>
  </si>
  <si>
    <t>Guinée équatoriale (la)</t>
  </si>
  <si>
    <t>GQ</t>
  </si>
  <si>
    <t>Grèce (la)</t>
  </si>
  <si>
    <t>Guatémala (le), ou le Guatemala</t>
  </si>
  <si>
    <t>GT</t>
  </si>
  <si>
    <t>Guinée-Bissau (la)</t>
  </si>
  <si>
    <t>GW</t>
  </si>
  <si>
    <t>Guyana (le)</t>
  </si>
  <si>
    <t>GY</t>
  </si>
  <si>
    <t>Honduras (le)</t>
  </si>
  <si>
    <t>HN</t>
  </si>
  <si>
    <t>Croatie (la)</t>
  </si>
  <si>
    <t>HR</t>
  </si>
  <si>
    <t>Haïti</t>
  </si>
  <si>
    <t>HT</t>
  </si>
  <si>
    <t>Hongrie (la)</t>
  </si>
  <si>
    <t>HU</t>
  </si>
  <si>
    <t>Indonésie (l')</t>
  </si>
  <si>
    <t>ID</t>
  </si>
  <si>
    <t>Irlande (l')</t>
  </si>
  <si>
    <t>IE</t>
  </si>
  <si>
    <t>Israël</t>
  </si>
  <si>
    <t>IL</t>
  </si>
  <si>
    <t>Inde (l')</t>
  </si>
  <si>
    <t>IN</t>
  </si>
  <si>
    <t>Irak (l')</t>
  </si>
  <si>
    <t>IQ</t>
  </si>
  <si>
    <t>Iran (I')</t>
  </si>
  <si>
    <t>IR</t>
  </si>
  <si>
    <t>Islande (l')</t>
  </si>
  <si>
    <t>IS</t>
  </si>
  <si>
    <t>Italie (l')</t>
  </si>
  <si>
    <t>IT</t>
  </si>
  <si>
    <t>Jamaïque (la)</t>
  </si>
  <si>
    <t>JM</t>
  </si>
  <si>
    <t>Jordanie (la)</t>
  </si>
  <si>
    <t>JO</t>
  </si>
  <si>
    <t>Japon (le)</t>
  </si>
  <si>
    <t>JP</t>
  </si>
  <si>
    <t>Kenya (le)</t>
  </si>
  <si>
    <t>KE</t>
  </si>
  <si>
    <t>Kirghizstan (le)</t>
  </si>
  <si>
    <t>KG</t>
  </si>
  <si>
    <t>Cambodge (le)</t>
  </si>
  <si>
    <t>KH</t>
  </si>
  <si>
    <t>Kiribati (les)</t>
  </si>
  <si>
    <t>KI</t>
  </si>
  <si>
    <t>Comores (les)</t>
  </si>
  <si>
    <t>KM</t>
  </si>
  <si>
    <t>Saint-Christophe-et-Niévès</t>
  </si>
  <si>
    <t>KN</t>
  </si>
  <si>
    <t>Corée du Nord (la)</t>
  </si>
  <si>
    <t>KP</t>
  </si>
  <si>
    <t>Corée du Sud (la)</t>
  </si>
  <si>
    <t>KR</t>
  </si>
  <si>
    <t>Kosovo (le)</t>
  </si>
  <si>
    <t>KS</t>
  </si>
  <si>
    <t>Koweït (le)</t>
  </si>
  <si>
    <t>KW</t>
  </si>
  <si>
    <t>Kazakhstan (le)</t>
  </si>
  <si>
    <t>KZ</t>
  </si>
  <si>
    <t>Laos (le)</t>
  </si>
  <si>
    <t>LA</t>
  </si>
  <si>
    <t>Liban (le)</t>
  </si>
  <si>
    <t>LB</t>
  </si>
  <si>
    <t>Sainte-Lucie</t>
  </si>
  <si>
    <t>LC</t>
  </si>
  <si>
    <t>Liechtenstein (le)</t>
  </si>
  <si>
    <t>LI</t>
  </si>
  <si>
    <t>Sri Lanka (le)</t>
  </si>
  <si>
    <t>LK</t>
  </si>
  <si>
    <t>Libéria (le), ou le Liberia</t>
  </si>
  <si>
    <t>LR</t>
  </si>
  <si>
    <t>Lesotho (le)</t>
  </si>
  <si>
    <t>LS</t>
  </si>
  <si>
    <t>Lituanie (la)</t>
  </si>
  <si>
    <t>LT</t>
  </si>
  <si>
    <t>Luxembourg (le)</t>
  </si>
  <si>
    <t>Lettonie (la)</t>
  </si>
  <si>
    <t>LV</t>
  </si>
  <si>
    <t>Libye (la)</t>
  </si>
  <si>
    <t>LY</t>
  </si>
  <si>
    <t>Maroc (le)</t>
  </si>
  <si>
    <t>MA</t>
  </si>
  <si>
    <t>Monaco</t>
  </si>
  <si>
    <t>MC</t>
  </si>
  <si>
    <t>Moldavie (la)</t>
  </si>
  <si>
    <t>MD</t>
  </si>
  <si>
    <t>Madagascar</t>
  </si>
  <si>
    <t>MG</t>
  </si>
  <si>
    <t>Marshall (les)</t>
  </si>
  <si>
    <t>MH</t>
  </si>
  <si>
    <t>Macédoine</t>
  </si>
  <si>
    <t>MK</t>
  </si>
  <si>
    <t>Mali (le)</t>
  </si>
  <si>
    <t>ML</t>
  </si>
  <si>
    <t>Birmanie (la)</t>
  </si>
  <si>
    <t>MM</t>
  </si>
  <si>
    <t>Mongolie (la)</t>
  </si>
  <si>
    <t>MN</t>
  </si>
  <si>
    <t>Mauritanie (la)</t>
  </si>
  <si>
    <t>MR</t>
  </si>
  <si>
    <t>Malte</t>
  </si>
  <si>
    <t>MT</t>
  </si>
  <si>
    <t>Maurice</t>
  </si>
  <si>
    <t>MU</t>
  </si>
  <si>
    <t>Maldives (les)</t>
  </si>
  <si>
    <t>MV</t>
  </si>
  <si>
    <t>Malawi (le)</t>
  </si>
  <si>
    <t>MW</t>
  </si>
  <si>
    <t>Mexique (le)</t>
  </si>
  <si>
    <t>MX</t>
  </si>
  <si>
    <t>Malaisie (la)</t>
  </si>
  <si>
    <t>MY</t>
  </si>
  <si>
    <t>Mozambique (le)</t>
  </si>
  <si>
    <t>MZ</t>
  </si>
  <si>
    <t>Namibie (la)</t>
  </si>
  <si>
    <t>NA</t>
  </si>
  <si>
    <t>Niger (le)</t>
  </si>
  <si>
    <t>Nigéria (le), ou le Nigeria</t>
  </si>
  <si>
    <t>NG</t>
  </si>
  <si>
    <t>Nicaragua (le)</t>
  </si>
  <si>
    <t>NI</t>
  </si>
  <si>
    <t>Pays-Bas (les)</t>
  </si>
  <si>
    <t>NL</t>
  </si>
  <si>
    <t>Norvège (la)</t>
  </si>
  <si>
    <t>NO</t>
  </si>
  <si>
    <t>Népal (le)</t>
  </si>
  <si>
    <t>NP</t>
  </si>
  <si>
    <t>Nauru</t>
  </si>
  <si>
    <t>NR</t>
  </si>
  <si>
    <t>Nouvelle-Zélande (la)</t>
  </si>
  <si>
    <t>NZ</t>
  </si>
  <si>
    <t>Oman</t>
  </si>
  <si>
    <t>OM</t>
  </si>
  <si>
    <t>Panama (le)</t>
  </si>
  <si>
    <t>PA</t>
  </si>
  <si>
    <t>Pérou (le)</t>
  </si>
  <si>
    <t>PE</t>
  </si>
  <si>
    <t>Papouasie-Nouvelle-Guinée (la)</t>
  </si>
  <si>
    <t>PG</t>
  </si>
  <si>
    <t>Philippines (les)</t>
  </si>
  <si>
    <t>PH</t>
  </si>
  <si>
    <t>Pakistan (le)</t>
  </si>
  <si>
    <t>PK</t>
  </si>
  <si>
    <t>Pologne (la)</t>
  </si>
  <si>
    <t>PL</t>
  </si>
  <si>
    <t>Portugal (le)</t>
  </si>
  <si>
    <t>PT</t>
  </si>
  <si>
    <t>Palaos (les)</t>
  </si>
  <si>
    <t>PW</t>
  </si>
  <si>
    <t>Paraguay (le)</t>
  </si>
  <si>
    <t>PY</t>
  </si>
  <si>
    <t>Qatar (le)</t>
  </si>
  <si>
    <t>QA</t>
  </si>
  <si>
    <t>Roumanie (la)</t>
  </si>
  <si>
    <t>RO</t>
  </si>
  <si>
    <t>Russie (la)</t>
  </si>
  <si>
    <t>RU</t>
  </si>
  <si>
    <t>Rwanda (le)</t>
  </si>
  <si>
    <t>RW</t>
  </si>
  <si>
    <t>Arabie saoudite (l')</t>
  </si>
  <si>
    <t>SA</t>
  </si>
  <si>
    <t>Salomon (les)</t>
  </si>
  <si>
    <t>SB</t>
  </si>
  <si>
    <t>Seychelles (les)</t>
  </si>
  <si>
    <t>SC</t>
  </si>
  <si>
    <t>Soudan (le)</t>
  </si>
  <si>
    <t>SD</t>
  </si>
  <si>
    <t>Suède (la)</t>
  </si>
  <si>
    <t>SE</t>
  </si>
  <si>
    <t>Singapour</t>
  </si>
  <si>
    <t>Slovénie (la)</t>
  </si>
  <si>
    <t>SI</t>
  </si>
  <si>
    <t>Slovaquie (la)</t>
  </si>
  <si>
    <t>SK</t>
  </si>
  <si>
    <t>Sierra Leone (la)</t>
  </si>
  <si>
    <t>SL</t>
  </si>
  <si>
    <t>Saint-Marin</t>
  </si>
  <si>
    <t>SM</t>
  </si>
  <si>
    <t>Sénégal (le)</t>
  </si>
  <si>
    <t>SN</t>
  </si>
  <si>
    <t>Somalie (la)</t>
  </si>
  <si>
    <t>Suriname (le)</t>
  </si>
  <si>
    <t>SR</t>
  </si>
  <si>
    <t>Sao Tomé-et-Principe</t>
  </si>
  <si>
    <t>ST</t>
  </si>
  <si>
    <t>Salvador (le)</t>
  </si>
  <si>
    <t>SV</t>
  </si>
  <si>
    <t>Syrie (la)</t>
  </si>
  <si>
    <t>SY</t>
  </si>
  <si>
    <t>Swaziland (le)</t>
  </si>
  <si>
    <t>Tchad (le)</t>
  </si>
  <si>
    <t>TD</t>
  </si>
  <si>
    <t>Togo (le)</t>
  </si>
  <si>
    <t>Thaïlande (la)</t>
  </si>
  <si>
    <t>TH</t>
  </si>
  <si>
    <t>Tadjikistan (le)</t>
  </si>
  <si>
    <t>TJ</t>
  </si>
  <si>
    <t>Timor oriental (le)</t>
  </si>
  <si>
    <t>TL</t>
  </si>
  <si>
    <t>Turkménistan (le)</t>
  </si>
  <si>
    <t>TM</t>
  </si>
  <si>
    <t>Tunisie (la)</t>
  </si>
  <si>
    <t>TN</t>
  </si>
  <si>
    <t>Tonga (les)</t>
  </si>
  <si>
    <t>TO</t>
  </si>
  <si>
    <t>Turquie (la)</t>
  </si>
  <si>
    <t>TR</t>
  </si>
  <si>
    <t>Trinité-et-Tobago (la)</t>
  </si>
  <si>
    <t>TT</t>
  </si>
  <si>
    <t>Tuvalu (les)</t>
  </si>
  <si>
    <t>TV</t>
  </si>
  <si>
    <t>Tanzanie (la)</t>
  </si>
  <si>
    <t>TZ</t>
  </si>
  <si>
    <t>Ukraine (l')</t>
  </si>
  <si>
    <t>UA</t>
  </si>
  <si>
    <t>Ouganda (l')</t>
  </si>
  <si>
    <t>UG</t>
  </si>
  <si>
    <t>États-Unis (les)</t>
  </si>
  <si>
    <t>US</t>
  </si>
  <si>
    <t>Uruguay (l')</t>
  </si>
  <si>
    <t>UY</t>
  </si>
  <si>
    <t>Ouzbékistan (l')</t>
  </si>
  <si>
    <t>UZ</t>
  </si>
  <si>
    <t>Vatican (le), ou le Saint-Siège</t>
  </si>
  <si>
    <t>VA</t>
  </si>
  <si>
    <t>Saint-Vincent-et-les-Grenadines</t>
  </si>
  <si>
    <t>VC</t>
  </si>
  <si>
    <t>Vénézuéla (le), ou le Venezuela</t>
  </si>
  <si>
    <t>VE</t>
  </si>
  <si>
    <t>Vietnam (le), ou le Viêt Nam</t>
  </si>
  <si>
    <t>VN</t>
  </si>
  <si>
    <t>Vanuatu (le)</t>
  </si>
  <si>
    <t>VU</t>
  </si>
  <si>
    <t>Samoa (les)</t>
  </si>
  <si>
    <t>WS</t>
  </si>
  <si>
    <t>Yémen (le)</t>
  </si>
  <si>
    <t>YE</t>
  </si>
  <si>
    <t>Afrique du Sud (l’)</t>
  </si>
  <si>
    <t>ZA</t>
  </si>
  <si>
    <t>Zambie (la)</t>
  </si>
  <si>
    <t>ZM</t>
  </si>
  <si>
    <t>Zimbab</t>
  </si>
  <si>
    <t>ZW</t>
  </si>
  <si>
    <t>Participation communale (dès 1.4.2007)</t>
  </si>
  <si>
    <t>conformément au fichier SDS (à joindre)</t>
  </si>
  <si>
    <r>
      <t xml:space="preserve"> Total des dépenses et recettes                </t>
    </r>
    <r>
      <rPr>
        <sz val="8"/>
        <rFont val="Arial"/>
        <family val="2"/>
      </rPr>
      <t>(Nos 1-5)</t>
    </r>
  </si>
  <si>
    <t>dès le 1er février 2007, seuls sont admis les</t>
  </si>
  <si>
    <t>ESPACE JEUNES (RSJU 853.21, art. 23)</t>
  </si>
  <si>
    <t xml:space="preserve">    (excédent des dépenses)</t>
  </si>
  <si>
    <t xml:space="preserve">    (dépenses admises à répartition)</t>
  </si>
  <si>
    <t>frais de rémunération du personnel d'animation</t>
  </si>
  <si>
    <r>
      <t>Remarques:</t>
    </r>
    <r>
      <rPr>
        <sz val="7"/>
        <rFont val="Arial"/>
        <family val="2"/>
      </rPr>
      <t xml:space="preserve"> si Suisse alors CH et canton d'origine par exemple VD si originaire de Lausanne, si étrangers alors selon abréviation connue pour le pays par exemple DE pour Allemagne, si origine inconnue mettre -</t>
    </r>
  </si>
  <si>
    <t>Bases légales</t>
  </si>
  <si>
    <t>Précisions</t>
  </si>
  <si>
    <t>850.111, art. 51</t>
  </si>
  <si>
    <t>besoins vitaux, limité au strict nécessaire</t>
  </si>
  <si>
    <t>aide d'urgence</t>
  </si>
  <si>
    <t>URGENCE</t>
  </si>
  <si>
    <t>DECES</t>
  </si>
  <si>
    <t>850.111, art. 46</t>
  </si>
  <si>
    <t>frais funéraires</t>
  </si>
  <si>
    <t>cotisations AVS/AI</t>
  </si>
  <si>
    <t>AVS/AI</t>
  </si>
  <si>
    <t>cotisations minimales dues à l'AVS et à l'AI</t>
  </si>
  <si>
    <t>PLACEMENT</t>
  </si>
  <si>
    <t>placement communal</t>
  </si>
  <si>
    <t>anciens et selon compétence communale</t>
  </si>
  <si>
    <t>AUTRES</t>
  </si>
  <si>
    <t>divers</t>
  </si>
  <si>
    <t>850.111, art. 41</t>
  </si>
  <si>
    <t>TYPES</t>
  </si>
  <si>
    <t xml:space="preserve"> Espace Jeunes</t>
  </si>
  <si>
    <t>Désignation de l'aide</t>
  </si>
  <si>
    <t>COMPTE DE L'ACTION SOCIALE DE :</t>
  </si>
  <si>
    <t>COMMUNE DE :</t>
  </si>
  <si>
    <t>INTERMED</t>
  </si>
  <si>
    <t>à titre d'intermédiaire</t>
  </si>
  <si>
    <t>Total (à reporter au n° 1.1 de la récapitulation générale)</t>
  </si>
  <si>
    <t>Total (à reporter au n° 1.2 de la récapitulation générale)</t>
  </si>
  <si>
    <t>gestion communale à titre d'intermédiaire</t>
  </si>
  <si>
    <t>admis à répartition des charges de l'Action sociale</t>
  </si>
  <si>
    <t>850.111.1, art. 19</t>
  </si>
  <si>
    <t>213.32, divers</t>
  </si>
  <si>
    <t>Abréviations à saisir dans l'onglet "1.2 Aide (placement,AVS,décès)"</t>
  </si>
  <si>
    <t>Total des dépenses nettes 2-5</t>
  </si>
  <si>
    <t>Caissier-ère :</t>
  </si>
  <si>
    <t>A remplir</t>
  </si>
  <si>
    <t>PAFA</t>
  </si>
  <si>
    <t>Placement assistance</t>
  </si>
  <si>
    <t>Placement à des fins d'assistance</t>
  </si>
  <si>
    <t>RCJU 850.111.1, art. 21, maximum CHF 4'000.--</t>
  </si>
  <si>
    <t>CHF</t>
  </si>
  <si>
    <t xml:space="preserve">CHF </t>
  </si>
  <si>
    <t>Centre de jour……………………..</t>
  </si>
  <si>
    <t>CRECHE/GARDERIE/UAPE/CENTRE JOUR</t>
  </si>
  <si>
    <t>Espace Jeunes</t>
  </si>
  <si>
    <t>Crèches, Garderie, UAPE, CAD, CENTRE DE JOUR</t>
  </si>
  <si>
    <t xml:space="preserve"> Crèches/Garderies/UAPE/CAD/CDJ</t>
  </si>
  <si>
    <t>Encadrement spécialisé</t>
  </si>
</sst>
</file>

<file path=xl/styles.xml><?xml version="1.0" encoding="utf-8"?>
<styleSheet xmlns="http://schemas.openxmlformats.org/spreadsheetml/2006/main">
  <numFmts count="46">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quot;CHF&quot;\ #,##0;&quot;CHF&quot;\ \-#,##0"/>
    <numFmt numFmtId="179" formatCode="&quot;CHF&quot;\ #,##0;[Red]&quot;CHF&quot;\ \-#,##0"/>
    <numFmt numFmtId="180" formatCode="&quot;CHF&quot;\ #,##0.00;&quot;CHF&quot;\ \-#,##0.00"/>
    <numFmt numFmtId="181" formatCode="&quot;CHF&quot;\ #,##0.00;[Red]&quot;CHF&quot;\ \-#,##0.00"/>
    <numFmt numFmtId="182" formatCode="_ &quot;CHF&quot;\ * #,##0_ ;_ &quot;CHF&quot;\ * \-#,##0_ ;_ &quot;CHF&quot;\ * &quot;-&quot;_ ;_ @_ "/>
    <numFmt numFmtId="183" formatCode="_ &quot;CHF&quot;\ * #,##0.00_ ;_ &quot;CHF&quot;\ * \-#,##0.00_ ;_ &quot;CHF&quot;\ * &quot;-&quot;??_ ;_ @_ "/>
    <numFmt numFmtId="184" formatCode="#,##0\ &quot;SFr.&quot;;\-#,##0\ &quot;SFr.&quot;"/>
    <numFmt numFmtId="185" formatCode="#,##0\ &quot;SFr.&quot;;[Red]\-#,##0\ &quot;SFr.&quot;"/>
    <numFmt numFmtId="186" formatCode="#,##0.00\ &quot;SFr.&quot;;\-#,##0.00\ &quot;SFr.&quot;"/>
    <numFmt numFmtId="187" formatCode="#,##0.00\ &quot;SFr.&quot;;[Red]\-#,##0.00\ &quot;SFr.&quot;"/>
    <numFmt numFmtId="188" formatCode="_-* #,##0\ &quot;SFr.&quot;_-;\-* #,##0\ &quot;SFr.&quot;_-;_-* &quot;-&quot;\ &quot;SFr.&quot;_-;_-@_-"/>
    <numFmt numFmtId="189" formatCode="_-* #,##0\ _S_F_r_._-;\-* #,##0\ _S_F_r_._-;_-* &quot;-&quot;\ _S_F_r_._-;_-@_-"/>
    <numFmt numFmtId="190" formatCode="_-* #,##0.00\ &quot;SFr.&quot;_-;\-* #,##0.00\ &quot;SFr.&quot;_-;_-* &quot;-&quot;??\ &quot;SFr.&quot;_-;_-@_-"/>
    <numFmt numFmtId="191" formatCode="_-* #,##0.00\ _S_F_r_._-;\-* #,##0.00\ _S_F_r_._-;_-* &quot;-&quot;??\ _S_F_r_._-;_-@_-"/>
    <numFmt numFmtId="192" formatCode="d\ mmmm\ yyyy"/>
    <numFmt numFmtId="193" formatCode="d\-mmm\-yy"/>
    <numFmt numFmtId="194" formatCode="_ &quot;SFr.&quot;\ * #,##0.00_ ;[Red]_ &quot;SFr.&quot;\ * \-#,##0.00_ ;_ &quot;SFr.&quot;\ * &quot;-&quot;??_ ;_ @_ "/>
    <numFmt numFmtId="195" formatCode="dd\-mmm\-yy"/>
    <numFmt numFmtId="196" formatCode="&quot;, le &quot;d\ mmmm\ yyyy"/>
    <numFmt numFmtId="197" formatCode="0.00;[Red]0.00"/>
    <numFmt numFmtId="198" formatCode="_ * #,##0.000_ ;_ * \-#,##0.000_ ;_ * &quot;-&quot;??_ ;_ @_ "/>
    <numFmt numFmtId="199" formatCode="_ * #,##0.0_ ;_ * \-#,##0.0_ ;_ * &quot;-&quot;??_ ;_ @_ "/>
    <numFmt numFmtId="200" formatCode="_ * #,##0_ ;_ * \-#,##0_ ;_ * &quot;-&quot;??_ ;_ @_ "/>
    <numFmt numFmtId="201" formatCode="[$-100C]dddd\,\ d\.\ mmmm\ yyyy"/>
  </numFmts>
  <fonts count="58">
    <font>
      <sz val="12"/>
      <name val="Arial"/>
      <family val="0"/>
    </font>
    <font>
      <b/>
      <sz val="12"/>
      <name val="Arial"/>
      <family val="0"/>
    </font>
    <font>
      <i/>
      <sz val="12"/>
      <name val="Arial"/>
      <family val="0"/>
    </font>
    <font>
      <b/>
      <i/>
      <sz val="12"/>
      <name val="Arial"/>
      <family val="0"/>
    </font>
    <font>
      <sz val="8"/>
      <name val="Arial"/>
      <family val="2"/>
    </font>
    <font>
      <b/>
      <sz val="8"/>
      <name val="Arial"/>
      <family val="2"/>
    </font>
    <font>
      <sz val="10"/>
      <name val="Arial"/>
      <family val="2"/>
    </font>
    <font>
      <b/>
      <sz val="10"/>
      <name val="Arial"/>
      <family val="2"/>
    </font>
    <font>
      <sz val="13"/>
      <name val="Arial"/>
      <family val="2"/>
    </font>
    <font>
      <sz val="7"/>
      <name val="Arial"/>
      <family val="2"/>
    </font>
    <font>
      <b/>
      <sz val="16"/>
      <name val="Arial"/>
      <family val="2"/>
    </font>
    <font>
      <b/>
      <sz val="7"/>
      <name val="Arial"/>
      <family val="2"/>
    </font>
    <font>
      <u val="single"/>
      <sz val="12"/>
      <color indexed="12"/>
      <name val="Arial"/>
      <family val="2"/>
    </font>
    <font>
      <u val="single"/>
      <sz val="12"/>
      <color indexed="36"/>
      <name val="Arial"/>
      <family val="2"/>
    </font>
    <font>
      <sz val="5"/>
      <name val="Arial"/>
      <family val="2"/>
    </font>
    <font>
      <sz val="9"/>
      <name val="Arial"/>
      <family val="2"/>
    </font>
    <font>
      <sz val="6"/>
      <name val="Arial"/>
      <family val="2"/>
    </font>
    <font>
      <sz val="10"/>
      <color indexed="63"/>
      <name val="Arial"/>
      <family val="2"/>
    </font>
    <font>
      <i/>
      <sz val="8"/>
      <name val="Arial"/>
      <family val="2"/>
    </font>
    <font>
      <b/>
      <sz val="9"/>
      <name val="Arial"/>
      <family val="2"/>
    </font>
    <font>
      <i/>
      <sz val="7"/>
      <name val="Arial"/>
      <family val="2"/>
    </font>
    <font>
      <b/>
      <sz val="11"/>
      <name val="Arial"/>
      <family val="2"/>
    </font>
    <font>
      <sz val="11"/>
      <name val="Arial"/>
      <family val="2"/>
    </font>
    <font>
      <b/>
      <sz val="6"/>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medium"/>
      <top style="thin"/>
      <bottom style="thin"/>
    </border>
    <border>
      <left style="medium"/>
      <right>
        <color indexed="63"/>
      </right>
      <top style="thin"/>
      <bottom style="thin"/>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color indexed="63"/>
      </right>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medium"/>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medium"/>
    </border>
    <border>
      <left style="medium"/>
      <right style="thin"/>
      <top>
        <color indexed="63"/>
      </top>
      <bottom style="thin"/>
    </border>
    <border>
      <left>
        <color indexed="63"/>
      </left>
      <right style="thin"/>
      <top>
        <color indexed="63"/>
      </top>
      <bottom style="thin"/>
    </border>
    <border>
      <left style="medium"/>
      <right>
        <color indexed="63"/>
      </right>
      <top style="double"/>
      <bottom>
        <color indexed="63"/>
      </bottom>
    </border>
    <border>
      <left style="thin"/>
      <right style="medium"/>
      <top style="double"/>
      <bottom>
        <color indexed="63"/>
      </bottom>
    </border>
    <border>
      <left style="thin"/>
      <right style="thin"/>
      <top style="double"/>
      <bottom>
        <color indexed="63"/>
      </bottom>
    </border>
    <border>
      <left>
        <color indexed="63"/>
      </left>
      <right>
        <color indexed="63"/>
      </right>
      <top style="double"/>
      <bottom>
        <color indexed="63"/>
      </bottom>
    </border>
    <border>
      <left style="medium"/>
      <right style="thin"/>
      <top style="medium"/>
      <bottom>
        <color indexed="63"/>
      </bottom>
    </border>
    <border>
      <left style="thin"/>
      <right style="medium"/>
      <top style="medium"/>
      <bottom>
        <color indexed="63"/>
      </bottom>
    </border>
    <border>
      <left>
        <color indexed="63"/>
      </left>
      <right style="medium"/>
      <top>
        <color indexed="63"/>
      </top>
      <bottom style="medium"/>
    </border>
    <border>
      <left>
        <color indexed="63"/>
      </left>
      <right>
        <color indexed="63"/>
      </right>
      <top style="thin"/>
      <bottom style="hair"/>
    </border>
    <border>
      <left style="thin"/>
      <right style="thin"/>
      <top style="thin"/>
      <bottom style="hair"/>
    </border>
    <border>
      <left>
        <color indexed="63"/>
      </left>
      <right>
        <color indexed="63"/>
      </right>
      <top style="hair"/>
      <bottom>
        <color indexed="63"/>
      </bottom>
    </border>
    <border>
      <left style="thin"/>
      <right style="thin"/>
      <top style="hair"/>
      <bottom>
        <color indexed="63"/>
      </bottom>
    </border>
    <border>
      <left>
        <color indexed="63"/>
      </left>
      <right>
        <color indexed="63"/>
      </right>
      <top style="hair"/>
      <bottom style="hair"/>
    </border>
    <border>
      <left style="thin"/>
      <right style="thin"/>
      <top style="hair"/>
      <bottom style="hair"/>
    </border>
    <border>
      <left style="hair"/>
      <right style="hair"/>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hair"/>
      <right style="medium"/>
      <top style="hair"/>
      <bottom style="hair"/>
    </border>
    <border>
      <left>
        <color indexed="63"/>
      </left>
      <right style="hair"/>
      <top style="thin"/>
      <bottom style="hair"/>
    </border>
    <border>
      <left>
        <color indexed="63"/>
      </left>
      <right style="thin"/>
      <top style="thin"/>
      <bottom style="hair"/>
    </border>
    <border>
      <left style="medium"/>
      <right>
        <color indexed="63"/>
      </right>
      <top style="thin"/>
      <bottom style="hair"/>
    </border>
    <border>
      <left style="thin"/>
      <right style="medium"/>
      <top style="thin"/>
      <bottom style="hair"/>
    </border>
    <border>
      <left>
        <color indexed="63"/>
      </left>
      <right style="hair"/>
      <top style="hair"/>
      <bottom>
        <color indexed="63"/>
      </bottom>
    </border>
    <border>
      <left>
        <color indexed="63"/>
      </left>
      <right style="thin"/>
      <top style="hair"/>
      <bottom>
        <color indexed="63"/>
      </bottom>
    </border>
    <border>
      <left style="medium"/>
      <right>
        <color indexed="63"/>
      </right>
      <top style="hair"/>
      <bottom>
        <color indexed="63"/>
      </bottom>
    </border>
    <border>
      <left style="thin"/>
      <right style="medium"/>
      <top style="hair"/>
      <bottom>
        <color indexed="63"/>
      </bottom>
    </border>
    <border>
      <left>
        <color indexed="63"/>
      </left>
      <right style="hair"/>
      <top style="hair"/>
      <bottom style="hair"/>
    </border>
    <border>
      <left>
        <color indexed="63"/>
      </left>
      <right style="thin"/>
      <top style="hair"/>
      <bottom style="hair"/>
    </border>
    <border>
      <left style="medium"/>
      <right>
        <color indexed="63"/>
      </right>
      <top style="hair"/>
      <bottom style="hair"/>
    </border>
    <border>
      <left style="thin"/>
      <right style="medium"/>
      <top style="hair"/>
      <bottom style="hair"/>
    </border>
    <border>
      <left style="thin"/>
      <right>
        <color indexed="63"/>
      </right>
      <top style="thin"/>
      <bottom style="hair"/>
    </border>
    <border>
      <left style="thin"/>
      <right>
        <color indexed="63"/>
      </right>
      <top style="hair"/>
      <bottom>
        <color indexed="63"/>
      </bottom>
    </border>
    <border>
      <left style="thin"/>
      <right>
        <color indexed="63"/>
      </right>
      <top style="hair"/>
      <bottom style="hair"/>
    </border>
    <border>
      <left style="medium"/>
      <right style="thin"/>
      <top style="hair"/>
      <bottom style="hair"/>
    </border>
    <border>
      <left>
        <color indexed="63"/>
      </left>
      <right style="medium"/>
      <top style="hair"/>
      <bottom style="hair"/>
    </border>
    <border>
      <left>
        <color indexed="63"/>
      </left>
      <right>
        <color indexed="63"/>
      </right>
      <top>
        <color indexed="63"/>
      </top>
      <bottom style="hair"/>
    </border>
    <border>
      <left>
        <color indexed="63"/>
      </left>
      <right>
        <color indexed="63"/>
      </right>
      <top style="hair"/>
      <bottom style="thin"/>
    </border>
    <border>
      <left style="thin"/>
      <right>
        <color indexed="63"/>
      </right>
      <top style="hair"/>
      <bottom style="thin"/>
    </border>
    <border>
      <left style="thin"/>
      <right>
        <color indexed="63"/>
      </right>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style="hair"/>
      <top style="thin"/>
      <bottom style="thin"/>
    </border>
    <border>
      <left>
        <color indexed="63"/>
      </left>
      <right style="hair"/>
      <top style="hair"/>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435">
    <xf numFmtId="0" fontId="0" fillId="0" borderId="0" xfId="0" applyAlignment="1">
      <alignment/>
    </xf>
    <xf numFmtId="0" fontId="6" fillId="0" borderId="0" xfId="0" applyFont="1" applyAlignment="1">
      <alignment/>
    </xf>
    <xf numFmtId="0" fontId="6" fillId="0" borderId="0" xfId="0" applyFont="1" applyAlignment="1">
      <alignment vertical="center"/>
    </xf>
    <xf numFmtId="0" fontId="0" fillId="0" borderId="0" xfId="0" applyAlignment="1">
      <alignmen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9" fontId="4" fillId="0" borderId="0" xfId="0" applyNumberFormat="1" applyFont="1" applyBorder="1" applyAlignment="1">
      <alignment vertical="center"/>
    </xf>
    <xf numFmtId="39" fontId="5" fillId="0" borderId="13" xfId="46" applyNumberFormat="1" applyFont="1" applyBorder="1" applyAlignment="1">
      <alignment horizontal="right" vertical="center"/>
    </xf>
    <xf numFmtId="39" fontId="5" fillId="0" borderId="10" xfId="46" applyNumberFormat="1" applyFont="1" applyBorder="1" applyAlignment="1">
      <alignment horizontal="right" vertical="center"/>
    </xf>
    <xf numFmtId="39" fontId="5" fillId="0" borderId="14" xfId="46" applyNumberFormat="1" applyFont="1" applyBorder="1" applyAlignment="1">
      <alignment horizontal="right" vertical="center"/>
    </xf>
    <xf numFmtId="4" fontId="4" fillId="0" borderId="10" xfId="46" applyNumberFormat="1" applyFont="1" applyBorder="1" applyAlignment="1">
      <alignment vertical="center"/>
    </xf>
    <xf numFmtId="4" fontId="4" fillId="0" borderId="0" xfId="46" applyNumberFormat="1" applyFont="1" applyBorder="1" applyAlignment="1">
      <alignment vertical="center"/>
    </xf>
    <xf numFmtId="4" fontId="4" fillId="0" borderId="15" xfId="46" applyNumberFormat="1" applyFont="1" applyBorder="1" applyAlignment="1">
      <alignment vertical="center"/>
    </xf>
    <xf numFmtId="0" fontId="4" fillId="0" borderId="0" xfId="0" applyFont="1" applyBorder="1" applyAlignment="1">
      <alignment vertical="center"/>
    </xf>
    <xf numFmtId="49" fontId="5" fillId="0" borderId="0" xfId="0" applyNumberFormat="1" applyFont="1" applyBorder="1" applyAlignment="1">
      <alignment vertical="center"/>
    </xf>
    <xf numFmtId="49" fontId="4" fillId="0" borderId="0" xfId="0" applyNumberFormat="1" applyFont="1" applyBorder="1" applyAlignment="1">
      <alignment vertical="center" wrapText="1"/>
    </xf>
    <xf numFmtId="0" fontId="0" fillId="0" borderId="0" xfId="0" applyAlignment="1">
      <alignment horizontal="left" vertical="center"/>
    </xf>
    <xf numFmtId="0" fontId="5" fillId="0" borderId="16" xfId="0" applyFont="1" applyBorder="1" applyAlignment="1">
      <alignment vertical="center"/>
    </xf>
    <xf numFmtId="0" fontId="5" fillId="0" borderId="16" xfId="0" applyFont="1" applyBorder="1" applyAlignment="1">
      <alignment/>
    </xf>
    <xf numFmtId="4" fontId="5" fillId="0" borderId="16" xfId="46" applyNumberFormat="1" applyFont="1" applyBorder="1" applyAlignment="1">
      <alignment vertical="center"/>
    </xf>
    <xf numFmtId="4" fontId="5" fillId="0" borderId="17" xfId="46" applyNumberFormat="1" applyFont="1" applyBorder="1" applyAlignment="1">
      <alignment vertical="center"/>
    </xf>
    <xf numFmtId="4" fontId="5" fillId="0" borderId="18" xfId="46" applyNumberFormat="1" applyFont="1" applyBorder="1" applyAlignment="1">
      <alignment vertical="center"/>
    </xf>
    <xf numFmtId="4" fontId="5" fillId="0" borderId="19" xfId="46" applyNumberFormat="1" applyFont="1" applyBorder="1" applyAlignment="1">
      <alignment vertical="center"/>
    </xf>
    <xf numFmtId="4" fontId="5" fillId="0" borderId="16" xfId="46" applyNumberFormat="1" applyFont="1" applyBorder="1" applyAlignment="1">
      <alignment/>
    </xf>
    <xf numFmtId="4" fontId="5" fillId="0" borderId="17" xfId="46" applyNumberFormat="1" applyFont="1" applyBorder="1" applyAlignment="1">
      <alignment/>
    </xf>
    <xf numFmtId="49" fontId="4" fillId="0" borderId="0" xfId="0" applyNumberFormat="1" applyFont="1" applyBorder="1" applyAlignment="1">
      <alignment horizontal="left" vertical="center"/>
    </xf>
    <xf numFmtId="4" fontId="5" fillId="0" borderId="19" xfId="46" applyNumberFormat="1" applyFont="1" applyBorder="1" applyAlignment="1">
      <alignment/>
    </xf>
    <xf numFmtId="4" fontId="5" fillId="0" borderId="20" xfId="46" applyNumberFormat="1" applyFont="1" applyBorder="1" applyAlignment="1">
      <alignment vertical="center"/>
    </xf>
    <xf numFmtId="4" fontId="5" fillId="0" borderId="21" xfId="46" applyNumberFormat="1" applyFont="1" applyBorder="1" applyAlignment="1">
      <alignment vertical="center"/>
    </xf>
    <xf numFmtId="49" fontId="5" fillId="0" borderId="16" xfId="0" applyNumberFormat="1" applyFont="1" applyBorder="1" applyAlignment="1">
      <alignment vertical="center"/>
    </xf>
    <xf numFmtId="4" fontId="5" fillId="0" borderId="22" xfId="0" applyNumberFormat="1" applyFont="1" applyBorder="1" applyAlignment="1">
      <alignment vertical="center"/>
    </xf>
    <xf numFmtId="4" fontId="5" fillId="0" borderId="23" xfId="0" applyNumberFormat="1" applyFont="1" applyBorder="1" applyAlignment="1">
      <alignment vertical="center"/>
    </xf>
    <xf numFmtId="49" fontId="5" fillId="0" borderId="24" xfId="0" applyNumberFormat="1" applyFont="1" applyBorder="1" applyAlignment="1">
      <alignment/>
    </xf>
    <xf numFmtId="0" fontId="0" fillId="0" borderId="25" xfId="0" applyFont="1" applyBorder="1" applyAlignment="1">
      <alignment vertical="center"/>
    </xf>
    <xf numFmtId="0" fontId="0" fillId="0" borderId="26" xfId="0" applyFont="1" applyBorder="1" applyAlignment="1">
      <alignment vertical="center"/>
    </xf>
    <xf numFmtId="4" fontId="5" fillId="0" borderId="27" xfId="0" applyNumberFormat="1" applyFont="1" applyBorder="1" applyAlignment="1">
      <alignment vertical="center"/>
    </xf>
    <xf numFmtId="4" fontId="5" fillId="0" borderId="28" xfId="46" applyNumberFormat="1" applyFont="1" applyBorder="1" applyAlignment="1">
      <alignment vertical="center"/>
    </xf>
    <xf numFmtId="4" fontId="5" fillId="0" borderId="0" xfId="46" applyNumberFormat="1" applyFont="1" applyBorder="1" applyAlignment="1">
      <alignment vertical="center"/>
    </xf>
    <xf numFmtId="4" fontId="5" fillId="0" borderId="0" xfId="46" applyNumberFormat="1" applyFont="1" applyBorder="1" applyAlignment="1">
      <alignment/>
    </xf>
    <xf numFmtId="4" fontId="5" fillId="0" borderId="29" xfId="46" applyNumberFormat="1" applyFont="1" applyBorder="1" applyAlignment="1">
      <alignment vertical="center"/>
    </xf>
    <xf numFmtId="4" fontId="5" fillId="0" borderId="12" xfId="0" applyNumberFormat="1" applyFont="1" applyBorder="1" applyAlignment="1">
      <alignment vertical="center"/>
    </xf>
    <xf numFmtId="4" fontId="5" fillId="0" borderId="15" xfId="46" applyNumberFormat="1" applyFont="1" applyBorder="1" applyAlignment="1">
      <alignment vertical="center"/>
    </xf>
    <xf numFmtId="4" fontId="5" fillId="0" borderId="30" xfId="46" applyNumberFormat="1" applyFont="1" applyBorder="1" applyAlignment="1">
      <alignment vertical="center"/>
    </xf>
    <xf numFmtId="4" fontId="5" fillId="0" borderId="15" xfId="46" applyNumberFormat="1" applyFont="1" applyBorder="1" applyAlignment="1">
      <alignment/>
    </xf>
    <xf numFmtId="4" fontId="5" fillId="0" borderId="30" xfId="46" applyNumberFormat="1" applyFont="1" applyBorder="1" applyAlignment="1">
      <alignment/>
    </xf>
    <xf numFmtId="0" fontId="0" fillId="0" borderId="18" xfId="0" applyFont="1" applyBorder="1" applyAlignment="1">
      <alignment vertical="center"/>
    </xf>
    <xf numFmtId="0" fontId="0" fillId="0" borderId="30" xfId="0" applyFont="1" applyBorder="1" applyAlignment="1">
      <alignment vertical="center"/>
    </xf>
    <xf numFmtId="0" fontId="0" fillId="0" borderId="28" xfId="0" applyFont="1" applyBorder="1" applyAlignment="1">
      <alignment vertical="center"/>
    </xf>
    <xf numFmtId="4" fontId="5" fillId="0" borderId="18" xfId="46" applyNumberFormat="1" applyFont="1" applyBorder="1" applyAlignment="1">
      <alignment/>
    </xf>
    <xf numFmtId="4" fontId="5" fillId="0" borderId="30" xfId="46" applyNumberFormat="1" applyFont="1" applyBorder="1" applyAlignment="1">
      <alignment/>
    </xf>
    <xf numFmtId="4" fontId="5" fillId="0" borderId="28" xfId="46" applyNumberFormat="1" applyFont="1" applyBorder="1" applyAlignment="1">
      <alignment/>
    </xf>
    <xf numFmtId="0" fontId="0" fillId="0" borderId="0" xfId="0" applyBorder="1" applyAlignment="1">
      <alignment vertical="center"/>
    </xf>
    <xf numFmtId="39" fontId="5" fillId="0" borderId="31" xfId="46" applyNumberFormat="1" applyFont="1" applyBorder="1" applyAlignment="1">
      <alignment horizontal="right" vertical="center"/>
    </xf>
    <xf numFmtId="39" fontId="5" fillId="0" borderId="11" xfId="46" applyNumberFormat="1" applyFont="1" applyBorder="1" applyAlignment="1">
      <alignment horizontal="right" vertical="center"/>
    </xf>
    <xf numFmtId="39" fontId="5" fillId="0" borderId="12" xfId="46" applyNumberFormat="1" applyFont="1" applyBorder="1" applyAlignment="1">
      <alignment horizontal="right" vertical="center"/>
    </xf>
    <xf numFmtId="39" fontId="5" fillId="0" borderId="15" xfId="46" applyNumberFormat="1" applyFont="1" applyBorder="1" applyAlignment="1">
      <alignment horizontal="right" vertical="center"/>
    </xf>
    <xf numFmtId="39" fontId="5" fillId="0" borderId="32" xfId="46" applyNumberFormat="1" applyFont="1" applyBorder="1" applyAlignment="1">
      <alignment horizontal="right" vertical="center"/>
    </xf>
    <xf numFmtId="4" fontId="4" fillId="0" borderId="33" xfId="46" applyNumberFormat="1" applyFont="1" applyBorder="1" applyAlignment="1">
      <alignment vertical="center"/>
    </xf>
    <xf numFmtId="4" fontId="4" fillId="0" borderId="34" xfId="46" applyNumberFormat="1" applyFont="1" applyBorder="1" applyAlignment="1">
      <alignment vertical="center"/>
    </xf>
    <xf numFmtId="4" fontId="4" fillId="0" borderId="35" xfId="46" applyNumberFormat="1" applyFont="1" applyBorder="1" applyAlignment="1">
      <alignment vertical="center"/>
    </xf>
    <xf numFmtId="4" fontId="4" fillId="0" borderId="36" xfId="46" applyNumberFormat="1" applyFont="1" applyBorder="1" applyAlignment="1">
      <alignment vertical="center"/>
    </xf>
    <xf numFmtId="4" fontId="4" fillId="0" borderId="16" xfId="46" applyNumberFormat="1" applyFont="1" applyBorder="1" applyAlignment="1">
      <alignment vertical="center"/>
    </xf>
    <xf numFmtId="4" fontId="4" fillId="0" borderId="16" xfId="46" applyNumberFormat="1" applyFont="1" applyBorder="1" applyAlignment="1">
      <alignment/>
    </xf>
    <xf numFmtId="4" fontId="4" fillId="0" borderId="15" xfId="46" applyNumberFormat="1" applyFont="1" applyBorder="1" applyAlignment="1">
      <alignment/>
    </xf>
    <xf numFmtId="4" fontId="4" fillId="0" borderId="10" xfId="46" applyNumberFormat="1" applyFont="1" applyBorder="1" applyAlignment="1">
      <alignment/>
    </xf>
    <xf numFmtId="4" fontId="4" fillId="0" borderId="11" xfId="46" applyNumberFormat="1" applyFont="1" applyBorder="1" applyAlignment="1">
      <alignment/>
    </xf>
    <xf numFmtId="0" fontId="0" fillId="0" borderId="36" xfId="0" applyBorder="1" applyAlignment="1">
      <alignment horizontal="left" vertical="center"/>
    </xf>
    <xf numFmtId="4" fontId="4" fillId="0" borderId="24" xfId="46" applyNumberFormat="1" applyFont="1" applyBorder="1" applyAlignment="1" applyProtection="1">
      <alignment vertical="center"/>
      <protection locked="0"/>
    </xf>
    <xf numFmtId="4" fontId="4" fillId="0" borderId="10" xfId="46" applyNumberFormat="1" applyFont="1" applyBorder="1" applyAlignment="1" applyProtection="1">
      <alignment vertical="center"/>
      <protection locked="0"/>
    </xf>
    <xf numFmtId="4" fontId="4" fillId="0" borderId="11" xfId="46" applyNumberFormat="1" applyFont="1" applyBorder="1" applyAlignment="1" applyProtection="1">
      <alignment vertical="center"/>
      <protection locked="0"/>
    </xf>
    <xf numFmtId="4" fontId="4" fillId="0" borderId="0" xfId="46" applyNumberFormat="1" applyFont="1" applyBorder="1" applyAlignment="1" applyProtection="1">
      <alignment vertical="center"/>
      <protection locked="0"/>
    </xf>
    <xf numFmtId="49" fontId="5" fillId="34" borderId="0" xfId="0" applyNumberFormat="1" applyFont="1" applyFill="1" applyBorder="1" applyAlignment="1">
      <alignment vertical="center" wrapText="1"/>
    </xf>
    <xf numFmtId="4" fontId="4" fillId="0" borderId="37" xfId="46" applyNumberFormat="1" applyFont="1" applyBorder="1" applyAlignment="1">
      <alignment/>
    </xf>
    <xf numFmtId="4" fontId="4" fillId="0" borderId="14" xfId="46" applyNumberFormat="1" applyFont="1" applyBorder="1" applyAlignment="1">
      <alignment/>
    </xf>
    <xf numFmtId="4" fontId="4" fillId="0" borderId="38" xfId="46" applyNumberFormat="1" applyFont="1" applyBorder="1" applyAlignment="1">
      <alignment/>
    </xf>
    <xf numFmtId="0" fontId="3" fillId="0" borderId="36" xfId="0" applyFont="1" applyBorder="1" applyAlignment="1">
      <alignment vertical="center"/>
    </xf>
    <xf numFmtId="4" fontId="4" fillId="0" borderId="19" xfId="46" applyNumberFormat="1" applyFont="1" applyBorder="1" applyAlignment="1">
      <alignment vertical="center"/>
    </xf>
    <xf numFmtId="4" fontId="4" fillId="0" borderId="39" xfId="46" applyNumberFormat="1" applyFont="1" applyBorder="1" applyAlignment="1">
      <alignment vertical="center"/>
    </xf>
    <xf numFmtId="4" fontId="4" fillId="0" borderId="40" xfId="46" applyNumberFormat="1" applyFont="1" applyBorder="1" applyAlignment="1">
      <alignment vertical="center"/>
    </xf>
    <xf numFmtId="4" fontId="5" fillId="0" borderId="17" xfId="46" applyNumberFormat="1" applyFont="1" applyBorder="1" applyAlignment="1">
      <alignment/>
    </xf>
    <xf numFmtId="4" fontId="5" fillId="34" borderId="13" xfId="46" applyNumberFormat="1" applyFont="1" applyFill="1" applyBorder="1" applyAlignment="1">
      <alignment vertical="center"/>
    </xf>
    <xf numFmtId="4" fontId="5" fillId="34" borderId="10" xfId="46" applyNumberFormat="1" applyFont="1" applyFill="1" applyBorder="1" applyAlignment="1">
      <alignment vertical="center"/>
    </xf>
    <xf numFmtId="4" fontId="5" fillId="34" borderId="12" xfId="46" applyNumberFormat="1" applyFont="1" applyFill="1" applyBorder="1" applyAlignment="1">
      <alignment vertical="center"/>
    </xf>
    <xf numFmtId="4" fontId="5" fillId="34" borderId="23" xfId="46" applyNumberFormat="1" applyFont="1" applyFill="1" applyBorder="1" applyAlignment="1">
      <alignment vertical="center"/>
    </xf>
    <xf numFmtId="4" fontId="5" fillId="34" borderId="31" xfId="46" applyNumberFormat="1" applyFont="1" applyFill="1" applyBorder="1" applyAlignment="1">
      <alignment vertical="center"/>
    </xf>
    <xf numFmtId="4" fontId="5" fillId="34" borderId="11" xfId="46" applyNumberFormat="1" applyFont="1" applyFill="1" applyBorder="1" applyAlignment="1">
      <alignment vertical="center"/>
    </xf>
    <xf numFmtId="4" fontId="5" fillId="34" borderId="41" xfId="46" applyNumberFormat="1" applyFont="1" applyFill="1" applyBorder="1" applyAlignment="1">
      <alignment vertical="center"/>
    </xf>
    <xf numFmtId="4" fontId="5" fillId="34" borderId="42" xfId="46" applyNumberFormat="1" applyFont="1" applyFill="1" applyBorder="1" applyAlignment="1">
      <alignment vertical="center"/>
    </xf>
    <xf numFmtId="4" fontId="5" fillId="34" borderId="43" xfId="46" applyNumberFormat="1" applyFont="1" applyFill="1" applyBorder="1" applyAlignment="1">
      <alignment vertical="center"/>
    </xf>
    <xf numFmtId="4" fontId="5" fillId="34" borderId="44" xfId="46" applyNumberFormat="1" applyFont="1" applyFill="1" applyBorder="1" applyAlignment="1">
      <alignment vertical="center"/>
    </xf>
    <xf numFmtId="49" fontId="5" fillId="34" borderId="24" xfId="0" applyNumberFormat="1" applyFont="1" applyFill="1" applyBorder="1" applyAlignment="1">
      <alignment vertical="center"/>
    </xf>
    <xf numFmtId="0" fontId="0" fillId="0" borderId="34" xfId="0" applyFont="1" applyBorder="1" applyAlignment="1">
      <alignment vertical="center"/>
    </xf>
    <xf numFmtId="171" fontId="4" fillId="0" borderId="0" xfId="46" applyFont="1" applyBorder="1" applyAlignment="1" applyProtection="1">
      <alignment horizontal="left" vertical="center" wrapText="1"/>
      <protection locked="0"/>
    </xf>
    <xf numFmtId="171" fontId="4" fillId="0" borderId="0" xfId="46" applyFont="1" applyBorder="1" applyAlignment="1" applyProtection="1">
      <alignment vertical="center" wrapText="1"/>
      <protection locked="0"/>
    </xf>
    <xf numFmtId="171" fontId="4" fillId="0" borderId="0" xfId="46" applyFont="1" applyBorder="1" applyAlignment="1" applyProtection="1">
      <alignment horizontal="left" vertical="center" wrapText="1"/>
      <protection/>
    </xf>
    <xf numFmtId="0" fontId="0" fillId="0" borderId="0" xfId="0" applyAlignment="1" applyProtection="1">
      <alignment vertical="center"/>
      <protection/>
    </xf>
    <xf numFmtId="0" fontId="6" fillId="0" borderId="0" xfId="0" applyFont="1" applyAlignment="1" applyProtection="1">
      <alignment vertical="center"/>
      <protection/>
    </xf>
    <xf numFmtId="171" fontId="4" fillId="0" borderId="27" xfId="46" applyFont="1" applyBorder="1" applyAlignment="1" applyProtection="1">
      <alignment horizontal="center" vertical="center"/>
      <protection/>
    </xf>
    <xf numFmtId="171" fontId="4" fillId="0" borderId="45" xfId="46" applyFont="1" applyBorder="1" applyAlignment="1" applyProtection="1">
      <alignment vertical="center" wrapText="1"/>
      <protection/>
    </xf>
    <xf numFmtId="171" fontId="4" fillId="0" borderId="46" xfId="46" applyFont="1" applyBorder="1" applyAlignment="1" applyProtection="1">
      <alignment vertical="center" wrapText="1"/>
      <protection/>
    </xf>
    <xf numFmtId="171" fontId="4" fillId="0" borderId="10" xfId="46" applyFont="1" applyBorder="1" applyAlignment="1" applyProtection="1">
      <alignment vertical="center" wrapText="1"/>
      <protection/>
    </xf>
    <xf numFmtId="171" fontId="4" fillId="0" borderId="16" xfId="46" applyFont="1" applyBorder="1" applyAlignment="1" applyProtection="1">
      <alignment vertical="center" wrapText="1"/>
      <protection/>
    </xf>
    <xf numFmtId="171" fontId="7" fillId="0" borderId="0" xfId="46" applyFont="1" applyBorder="1" applyAlignment="1" applyProtection="1">
      <alignment horizontal="center" vertical="center"/>
      <protection/>
    </xf>
    <xf numFmtId="171" fontId="4" fillId="0" borderId="10" xfId="46" applyFont="1" applyBorder="1" applyAlignment="1" applyProtection="1">
      <alignment horizontal="center" vertical="center" wrapText="1"/>
      <protection/>
    </xf>
    <xf numFmtId="171" fontId="4" fillId="0" borderId="16" xfId="46" applyFont="1" applyBorder="1" applyAlignment="1" applyProtection="1">
      <alignment horizontal="center" vertical="center" wrapText="1"/>
      <protection/>
    </xf>
    <xf numFmtId="171" fontId="4" fillId="0" borderId="37" xfId="46" applyFont="1" applyBorder="1" applyAlignment="1" applyProtection="1">
      <alignment horizontal="center" vertical="center" wrapText="1"/>
      <protection/>
    </xf>
    <xf numFmtId="171" fontId="4" fillId="0" borderId="12" xfId="46" applyFont="1" applyBorder="1" applyAlignment="1" applyProtection="1">
      <alignment horizontal="center" vertical="center" wrapText="1"/>
      <protection/>
    </xf>
    <xf numFmtId="171" fontId="4" fillId="0" borderId="36" xfId="46" applyFont="1" applyBorder="1" applyAlignment="1" applyProtection="1">
      <alignment horizontal="center" vertical="center"/>
      <protection/>
    </xf>
    <xf numFmtId="4" fontId="4" fillId="0" borderId="13" xfId="46" applyNumberFormat="1" applyFont="1" applyBorder="1" applyAlignment="1" applyProtection="1">
      <alignment vertical="center"/>
      <protection/>
    </xf>
    <xf numFmtId="4" fontId="4" fillId="0" borderId="23" xfId="46" applyNumberFormat="1" applyFont="1" applyBorder="1" applyAlignment="1" applyProtection="1">
      <alignment vertical="center"/>
      <protection/>
    </xf>
    <xf numFmtId="4" fontId="4" fillId="0" borderId="31" xfId="46" applyNumberFormat="1" applyFont="1" applyBorder="1" applyAlignment="1" applyProtection="1">
      <alignment vertical="center"/>
      <protection/>
    </xf>
    <xf numFmtId="4" fontId="4" fillId="0" borderId="12" xfId="46" applyNumberFormat="1" applyFont="1" applyBorder="1" applyAlignment="1" applyProtection="1">
      <alignment vertical="center"/>
      <protection/>
    </xf>
    <xf numFmtId="4" fontId="4" fillId="0" borderId="10" xfId="46" applyNumberFormat="1" applyFont="1" applyBorder="1" applyAlignment="1" applyProtection="1">
      <alignment vertical="center"/>
      <protection/>
    </xf>
    <xf numFmtId="4" fontId="4" fillId="0" borderId="24" xfId="46" applyNumberFormat="1" applyFont="1" applyBorder="1" applyAlignment="1" applyProtection="1">
      <alignment vertical="center"/>
      <protection/>
    </xf>
    <xf numFmtId="4" fontId="4" fillId="0" borderId="11" xfId="46" applyNumberFormat="1" applyFont="1" applyBorder="1" applyAlignment="1" applyProtection="1">
      <alignment vertical="center"/>
      <protection/>
    </xf>
    <xf numFmtId="4" fontId="4" fillId="0" borderId="0" xfId="46" applyNumberFormat="1" applyFont="1" applyBorder="1" applyAlignment="1" applyProtection="1">
      <alignment vertical="center"/>
      <protection/>
    </xf>
    <xf numFmtId="4" fontId="4" fillId="0" borderId="15" xfId="46" applyNumberFormat="1" applyFont="1" applyBorder="1" applyAlignment="1" applyProtection="1">
      <alignment vertical="center"/>
      <protection/>
    </xf>
    <xf numFmtId="171" fontId="4" fillId="0" borderId="0" xfId="46" applyFont="1" applyBorder="1" applyAlignment="1" applyProtection="1">
      <alignment vertical="center" wrapText="1"/>
      <protection/>
    </xf>
    <xf numFmtId="4" fontId="4" fillId="0" borderId="14" xfId="46" applyNumberFormat="1" applyFont="1" applyBorder="1" applyAlignment="1" applyProtection="1">
      <alignment/>
      <protection/>
    </xf>
    <xf numFmtId="4" fontId="4" fillId="0" borderId="47" xfId="46" applyNumberFormat="1" applyFont="1" applyBorder="1" applyAlignment="1" applyProtection="1">
      <alignment/>
      <protection/>
    </xf>
    <xf numFmtId="4" fontId="4" fillId="0" borderId="40" xfId="46" applyNumberFormat="1" applyFont="1" applyBorder="1" applyAlignment="1" applyProtection="1">
      <alignment/>
      <protection/>
    </xf>
    <xf numFmtId="4" fontId="4" fillId="0" borderId="36" xfId="46" applyNumberFormat="1" applyFont="1" applyBorder="1" applyAlignment="1" applyProtection="1">
      <alignment/>
      <protection/>
    </xf>
    <xf numFmtId="4" fontId="4" fillId="0" borderId="35" xfId="46" applyNumberFormat="1" applyFont="1" applyBorder="1" applyAlignment="1" applyProtection="1">
      <alignment/>
      <protection/>
    </xf>
    <xf numFmtId="0" fontId="0" fillId="0" borderId="0" xfId="0" applyAlignment="1">
      <alignment horizontal="center" vertical="center"/>
    </xf>
    <xf numFmtId="39" fontId="4" fillId="33" borderId="48" xfId="46" applyNumberFormat="1" applyFont="1" applyFill="1" applyBorder="1" applyAlignment="1" applyProtection="1">
      <alignment horizontal="right" vertical="center"/>
      <protection locked="0"/>
    </xf>
    <xf numFmtId="39" fontId="4" fillId="33" borderId="49" xfId="46" applyNumberFormat="1" applyFont="1" applyFill="1" applyBorder="1" applyAlignment="1" applyProtection="1">
      <alignment horizontal="right" vertical="center"/>
      <protection locked="0"/>
    </xf>
    <xf numFmtId="39" fontId="4" fillId="33" borderId="49" xfId="46" applyNumberFormat="1" applyFont="1" applyFill="1" applyBorder="1" applyAlignment="1">
      <alignment horizontal="right" vertical="center"/>
    </xf>
    <xf numFmtId="39" fontId="4" fillId="33" borderId="50" xfId="46" applyNumberFormat="1" applyFont="1" applyFill="1" applyBorder="1" applyAlignment="1" applyProtection="1">
      <alignment horizontal="right" vertical="center"/>
      <protection locked="0"/>
    </xf>
    <xf numFmtId="39" fontId="4" fillId="33" borderId="51" xfId="46" applyNumberFormat="1" applyFont="1" applyFill="1" applyBorder="1" applyAlignment="1" applyProtection="1">
      <alignment horizontal="right" vertical="center"/>
      <protection locked="0"/>
    </xf>
    <xf numFmtId="39" fontId="4" fillId="33" borderId="51" xfId="46" applyNumberFormat="1" applyFont="1" applyFill="1" applyBorder="1" applyAlignment="1">
      <alignment horizontal="right" vertical="center"/>
    </xf>
    <xf numFmtId="39" fontId="4" fillId="33" borderId="52" xfId="46" applyNumberFormat="1" applyFont="1" applyFill="1" applyBorder="1" applyAlignment="1" applyProtection="1">
      <alignment horizontal="right" vertical="center"/>
      <protection locked="0"/>
    </xf>
    <xf numFmtId="39" fontId="4" fillId="33" borderId="53" xfId="46" applyNumberFormat="1" applyFont="1" applyFill="1" applyBorder="1" applyAlignment="1" applyProtection="1">
      <alignment horizontal="right" vertical="center"/>
      <protection locked="0"/>
    </xf>
    <xf numFmtId="39" fontId="4" fillId="33" borderId="53" xfId="46" applyNumberFormat="1" applyFont="1" applyFill="1" applyBorder="1" applyAlignment="1">
      <alignment horizontal="right" vertical="center"/>
    </xf>
    <xf numFmtId="0" fontId="4" fillId="0" borderId="54" xfId="0" applyFont="1" applyBorder="1" applyAlignment="1">
      <alignment horizontal="center" vertical="center" wrapText="1"/>
    </xf>
    <xf numFmtId="0" fontId="9" fillId="0" borderId="54" xfId="0" applyFont="1" applyBorder="1" applyAlignment="1">
      <alignment horizontal="center" vertical="center" wrapText="1"/>
    </xf>
    <xf numFmtId="0" fontId="0" fillId="0" borderId="0" xfId="0" applyAlignment="1">
      <alignment horizontal="right" vertical="center"/>
    </xf>
    <xf numFmtId="0" fontId="0" fillId="35" borderId="0" xfId="0" applyFill="1" applyAlignment="1">
      <alignment/>
    </xf>
    <xf numFmtId="0" fontId="1" fillId="35" borderId="0" xfId="0" applyFont="1" applyFill="1" applyAlignment="1">
      <alignment/>
    </xf>
    <xf numFmtId="0" fontId="9" fillId="0" borderId="28" xfId="0" applyFont="1" applyBorder="1" applyAlignment="1">
      <alignment horizontal="center" vertical="center" wrapText="1"/>
    </xf>
    <xf numFmtId="0" fontId="14" fillId="0" borderId="21" xfId="0" applyFont="1" applyBorder="1" applyAlignment="1">
      <alignment horizontal="center" vertical="center" wrapText="1"/>
    </xf>
    <xf numFmtId="171" fontId="4" fillId="0" borderId="33" xfId="46" applyFont="1" applyBorder="1" applyAlignment="1">
      <alignment horizontal="center" vertical="center"/>
    </xf>
    <xf numFmtId="171" fontId="4" fillId="0" borderId="34" xfId="46" applyFont="1" applyBorder="1" applyAlignment="1">
      <alignment horizontal="center" vertical="center"/>
    </xf>
    <xf numFmtId="171" fontId="4" fillId="33" borderId="35" xfId="46" applyFont="1" applyFill="1" applyBorder="1" applyAlignment="1">
      <alignment horizontal="center" vertical="center"/>
    </xf>
    <xf numFmtId="171" fontId="5" fillId="0" borderId="0" xfId="46" applyFont="1" applyBorder="1" applyAlignment="1" applyProtection="1">
      <alignment horizontal="left" vertical="center" wrapText="1"/>
      <protection/>
    </xf>
    <xf numFmtId="49" fontId="5" fillId="0" borderId="0" xfId="0" applyNumberFormat="1" applyFont="1" applyBorder="1" applyAlignment="1">
      <alignment/>
    </xf>
    <xf numFmtId="4" fontId="5" fillId="0" borderId="22" xfId="46" applyNumberFormat="1" applyFont="1" applyBorder="1" applyAlignment="1">
      <alignment/>
    </xf>
    <xf numFmtId="4" fontId="5" fillId="0" borderId="27" xfId="46" applyNumberFormat="1" applyFont="1" applyBorder="1" applyAlignment="1">
      <alignment/>
    </xf>
    <xf numFmtId="4" fontId="5" fillId="0" borderId="15" xfId="46" applyNumberFormat="1" applyFont="1" applyBorder="1" applyAlignment="1">
      <alignment/>
    </xf>
    <xf numFmtId="4" fontId="5" fillId="34" borderId="18" xfId="46" applyNumberFormat="1" applyFont="1" applyFill="1" applyBorder="1" applyAlignment="1">
      <alignment vertical="center"/>
    </xf>
    <xf numFmtId="4" fontId="5" fillId="34" borderId="17" xfId="46" applyNumberFormat="1" applyFont="1" applyFill="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7" fillId="36" borderId="0" xfId="0" applyFont="1" applyFill="1" applyBorder="1" applyAlignment="1">
      <alignment vertical="center"/>
    </xf>
    <xf numFmtId="0" fontId="0" fillId="36" borderId="0" xfId="0" applyFill="1" applyBorder="1" applyAlignment="1">
      <alignment vertical="center"/>
    </xf>
    <xf numFmtId="39" fontId="5" fillId="0" borderId="47" xfId="46" applyNumberFormat="1" applyFont="1" applyBorder="1" applyAlignment="1">
      <alignment horizontal="right" vertical="center"/>
    </xf>
    <xf numFmtId="0" fontId="15" fillId="36" borderId="0" xfId="0" applyFont="1" applyFill="1" applyBorder="1" applyAlignment="1">
      <alignment vertical="center"/>
    </xf>
    <xf numFmtId="0" fontId="0" fillId="0" borderId="0" xfId="0" applyBorder="1" applyAlignment="1" applyProtection="1">
      <alignment vertical="center"/>
      <protection/>
    </xf>
    <xf numFmtId="0" fontId="4" fillId="0" borderId="0" xfId="0" applyFont="1" applyBorder="1" applyAlignment="1" applyProtection="1">
      <alignment/>
      <protection/>
    </xf>
    <xf numFmtId="0" fontId="8" fillId="0" borderId="0"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7" fillId="36" borderId="0" xfId="0" applyFont="1" applyFill="1" applyBorder="1" applyAlignment="1" applyProtection="1">
      <alignment/>
      <protection/>
    </xf>
    <xf numFmtId="0" fontId="6" fillId="36" borderId="0" xfId="0" applyFont="1" applyFill="1" applyBorder="1" applyAlignment="1" applyProtection="1">
      <alignment vertical="center"/>
      <protection/>
    </xf>
    <xf numFmtId="0" fontId="6" fillId="36" borderId="0" xfId="0" applyFont="1" applyFill="1" applyBorder="1" applyAlignment="1" applyProtection="1">
      <alignment/>
      <protection/>
    </xf>
    <xf numFmtId="0" fontId="1" fillId="0" borderId="0"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horizontal="left" vertical="center"/>
    </xf>
    <xf numFmtId="0" fontId="6" fillId="0" borderId="0" xfId="0" applyFont="1" applyBorder="1" applyAlignment="1">
      <alignment horizontal="right" vertical="center"/>
    </xf>
    <xf numFmtId="49" fontId="4" fillId="0" borderId="55" xfId="0" applyNumberFormat="1" applyFont="1" applyBorder="1" applyAlignment="1" applyProtection="1">
      <alignment/>
      <protection/>
    </xf>
    <xf numFmtId="49" fontId="5" fillId="0" borderId="0" xfId="0" applyNumberFormat="1" applyFont="1" applyBorder="1" applyAlignment="1">
      <alignment horizontal="center" vertical="center"/>
    </xf>
    <xf numFmtId="171" fontId="5" fillId="0" borderId="0" xfId="46" applyFont="1" applyBorder="1" applyAlignment="1" applyProtection="1">
      <alignment vertical="center" wrapText="1"/>
      <protection/>
    </xf>
    <xf numFmtId="49" fontId="4" fillId="0" borderId="16" xfId="0" applyNumberFormat="1" applyFont="1" applyBorder="1" applyAlignment="1">
      <alignment vertical="center" wrapText="1"/>
    </xf>
    <xf numFmtId="4" fontId="5" fillId="0" borderId="10" xfId="46" applyNumberFormat="1" applyFont="1" applyBorder="1" applyAlignment="1" applyProtection="1">
      <alignment vertical="center"/>
      <protection/>
    </xf>
    <xf numFmtId="4" fontId="5" fillId="0" borderId="24" xfId="46" applyNumberFormat="1" applyFont="1" applyBorder="1" applyAlignment="1" applyProtection="1">
      <alignment vertical="center"/>
      <protection/>
    </xf>
    <xf numFmtId="4" fontId="5" fillId="0" borderId="11" xfId="46" applyNumberFormat="1" applyFont="1" applyBorder="1" applyAlignment="1" applyProtection="1">
      <alignment vertical="center"/>
      <protection/>
    </xf>
    <xf numFmtId="4" fontId="5" fillId="0" borderId="0" xfId="46" applyNumberFormat="1" applyFont="1" applyBorder="1" applyAlignment="1" applyProtection="1">
      <alignment vertical="center"/>
      <protection/>
    </xf>
    <xf numFmtId="4" fontId="5" fillId="0" borderId="15" xfId="46" applyNumberFormat="1" applyFont="1" applyBorder="1" applyAlignment="1" applyProtection="1">
      <alignment vertical="center"/>
      <protection/>
    </xf>
    <xf numFmtId="0" fontId="0" fillId="0" borderId="56"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0" fillId="0" borderId="37" xfId="0" applyBorder="1" applyAlignment="1">
      <alignment vertical="center"/>
    </xf>
    <xf numFmtId="0" fontId="0" fillId="0" borderId="11" xfId="0" applyBorder="1" applyAlignment="1">
      <alignment vertical="center"/>
    </xf>
    <xf numFmtId="0" fontId="4" fillId="33" borderId="15" xfId="0" applyFont="1" applyFill="1" applyBorder="1" applyAlignment="1">
      <alignment horizontal="center" vertical="center" wrapText="1"/>
    </xf>
    <xf numFmtId="49" fontId="5" fillId="0" borderId="56" xfId="0" applyNumberFormat="1" applyFont="1" applyBorder="1" applyAlignment="1" quotePrefix="1">
      <alignment horizontal="center" vertical="center"/>
    </xf>
    <xf numFmtId="49" fontId="4" fillId="0" borderId="15" xfId="0" applyNumberFormat="1" applyFont="1" applyBorder="1" applyAlignment="1">
      <alignment horizontal="right" vertical="center"/>
    </xf>
    <xf numFmtId="49" fontId="5" fillId="0" borderId="15" xfId="0" applyNumberFormat="1" applyFont="1" applyBorder="1" applyAlignment="1" quotePrefix="1">
      <alignment horizontal="center" vertical="center"/>
    </xf>
    <xf numFmtId="49" fontId="5" fillId="0" borderId="37" xfId="0" applyNumberFormat="1" applyFont="1" applyBorder="1" applyAlignment="1">
      <alignment horizontal="right" vertical="center"/>
    </xf>
    <xf numFmtId="49" fontId="5" fillId="0" borderId="37" xfId="0" applyNumberFormat="1" applyFont="1" applyBorder="1" applyAlignment="1">
      <alignment horizontal="center" vertical="center"/>
    </xf>
    <xf numFmtId="49" fontId="5" fillId="0" borderId="15" xfId="0" applyNumberFormat="1" applyFont="1" applyBorder="1" applyAlignment="1">
      <alignment horizontal="right" vertical="center"/>
    </xf>
    <xf numFmtId="49" fontId="5" fillId="0" borderId="15" xfId="0" applyNumberFormat="1" applyFont="1" applyBorder="1" applyAlignment="1">
      <alignment horizontal="center" vertical="center"/>
    </xf>
    <xf numFmtId="4" fontId="5" fillId="0" borderId="35" xfId="46" applyNumberFormat="1" applyFont="1" applyBorder="1" applyAlignment="1">
      <alignment vertical="center"/>
    </xf>
    <xf numFmtId="49" fontId="5" fillId="0" borderId="15" xfId="0" applyNumberFormat="1" applyFont="1" applyBorder="1" applyAlignment="1">
      <alignment horizontal="right"/>
    </xf>
    <xf numFmtId="49" fontId="5" fillId="34" borderId="15" xfId="0" applyNumberFormat="1" applyFont="1" applyFill="1" applyBorder="1" applyAlignment="1">
      <alignment horizontal="right" vertical="center"/>
    </xf>
    <xf numFmtId="49" fontId="5" fillId="34" borderId="15" xfId="0" applyNumberFormat="1" applyFont="1" applyFill="1" applyBorder="1" applyAlignment="1">
      <alignment vertical="center"/>
    </xf>
    <xf numFmtId="0" fontId="0" fillId="0" borderId="35" xfId="0" applyFont="1" applyBorder="1" applyAlignment="1">
      <alignment vertical="center"/>
    </xf>
    <xf numFmtId="0" fontId="0" fillId="0" borderId="29" xfId="0" applyFont="1" applyBorder="1" applyAlignment="1">
      <alignment vertical="center"/>
    </xf>
    <xf numFmtId="0" fontId="0" fillId="0" borderId="57"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56" xfId="0" applyBorder="1" applyAlignment="1" applyProtection="1">
      <alignment vertical="center"/>
      <protection/>
    </xf>
    <xf numFmtId="0" fontId="0" fillId="0" borderId="27" xfId="0" applyBorder="1" applyAlignment="1" applyProtection="1">
      <alignment vertical="center"/>
      <protection/>
    </xf>
    <xf numFmtId="0" fontId="0" fillId="0" borderId="37" xfId="0" applyBorder="1" applyAlignment="1" applyProtection="1">
      <alignment vertical="center"/>
      <protection/>
    </xf>
    <xf numFmtId="0" fontId="0" fillId="0" borderId="11" xfId="0" applyBorder="1" applyAlignment="1" applyProtection="1">
      <alignment vertical="center"/>
      <protection/>
    </xf>
    <xf numFmtId="0" fontId="8" fillId="0" borderId="37" xfId="0" applyFont="1" applyBorder="1" applyAlignment="1" applyProtection="1">
      <alignment horizontal="left" vertical="center"/>
      <protection/>
    </xf>
    <xf numFmtId="0" fontId="6" fillId="0" borderId="37" xfId="0" applyFont="1" applyBorder="1" applyAlignment="1" applyProtection="1">
      <alignment vertical="center"/>
      <protection/>
    </xf>
    <xf numFmtId="171" fontId="4" fillId="0" borderId="56" xfId="46" applyFont="1" applyBorder="1" applyAlignment="1" applyProtection="1">
      <alignment horizontal="center" vertical="center"/>
      <protection/>
    </xf>
    <xf numFmtId="171" fontId="4" fillId="0" borderId="37" xfId="46" applyFont="1" applyBorder="1" applyAlignment="1" applyProtection="1">
      <alignment horizontal="center" vertical="center"/>
      <protection/>
    </xf>
    <xf numFmtId="171" fontId="4" fillId="0" borderId="57" xfId="46" applyFont="1" applyBorder="1" applyAlignment="1" applyProtection="1">
      <alignment horizontal="center" vertical="center"/>
      <protection/>
    </xf>
    <xf numFmtId="171" fontId="4" fillId="0" borderId="37" xfId="46" applyFont="1" applyBorder="1" applyAlignment="1" applyProtection="1" quotePrefix="1">
      <alignment horizontal="center" vertical="center" wrapText="1"/>
      <protection/>
    </xf>
    <xf numFmtId="0" fontId="5" fillId="0" borderId="37" xfId="46" applyNumberFormat="1" applyFont="1" applyBorder="1" applyAlignment="1" applyProtection="1" quotePrefix="1">
      <alignment horizontal="center" vertical="center" wrapText="1"/>
      <protection/>
    </xf>
    <xf numFmtId="0" fontId="4" fillId="0" borderId="37" xfId="46" applyNumberFormat="1" applyFont="1" applyBorder="1" applyAlignment="1" applyProtection="1" quotePrefix="1">
      <alignment horizontal="center" vertical="center" wrapText="1"/>
      <protection/>
    </xf>
    <xf numFmtId="171" fontId="4" fillId="0" borderId="37" xfId="46" applyFont="1" applyBorder="1" applyAlignment="1" applyProtection="1" quotePrefix="1">
      <alignment horizontal="left" vertical="center" wrapText="1"/>
      <protection/>
    </xf>
    <xf numFmtId="171" fontId="4" fillId="0" borderId="37" xfId="46" applyFont="1" applyBorder="1" applyAlignment="1" applyProtection="1">
      <alignment horizontal="left" vertical="center" wrapText="1"/>
      <protection/>
    </xf>
    <xf numFmtId="0" fontId="6" fillId="0" borderId="37" xfId="0" applyFont="1" applyBorder="1" applyAlignment="1" applyProtection="1">
      <alignment horizontal="left" vertical="center"/>
      <protection/>
    </xf>
    <xf numFmtId="49" fontId="4" fillId="0" borderId="57" xfId="0" applyNumberFormat="1" applyFont="1" applyBorder="1" applyAlignment="1" applyProtection="1">
      <alignment/>
      <protection/>
    </xf>
    <xf numFmtId="0" fontId="0" fillId="0" borderId="56" xfId="0" applyBorder="1" applyAlignment="1">
      <alignment horizontal="right" vertical="center"/>
    </xf>
    <xf numFmtId="0" fontId="0" fillId="0" borderId="27" xfId="0" applyBorder="1" applyAlignment="1">
      <alignment horizontal="left" vertical="center"/>
    </xf>
    <xf numFmtId="0" fontId="0" fillId="0" borderId="27" xfId="0" applyBorder="1" applyAlignment="1">
      <alignment horizontal="center" vertical="center"/>
    </xf>
    <xf numFmtId="0" fontId="0" fillId="0" borderId="37" xfId="0" applyBorder="1" applyAlignment="1">
      <alignment horizontal="right" vertical="center"/>
    </xf>
    <xf numFmtId="0" fontId="8" fillId="0" borderId="37" xfId="0" applyFont="1" applyBorder="1" applyAlignment="1">
      <alignment horizontal="right" vertical="center"/>
    </xf>
    <xf numFmtId="171" fontId="4" fillId="33" borderId="40" xfId="46" applyFont="1" applyFill="1" applyBorder="1" applyAlignment="1">
      <alignment horizontal="center" vertical="center"/>
    </xf>
    <xf numFmtId="39" fontId="5" fillId="0" borderId="39" xfId="46" applyNumberFormat="1" applyFont="1" applyBorder="1" applyAlignment="1">
      <alignment horizontal="right" vertical="center"/>
    </xf>
    <xf numFmtId="39" fontId="5" fillId="0" borderId="40" xfId="46" applyNumberFormat="1" applyFont="1" applyBorder="1" applyAlignment="1">
      <alignment horizontal="right" vertical="center"/>
    </xf>
    <xf numFmtId="39" fontId="5" fillId="0" borderId="35" xfId="46" applyNumberFormat="1" applyFont="1" applyBorder="1" applyAlignment="1">
      <alignment horizontal="right" vertical="center"/>
    </xf>
    <xf numFmtId="0" fontId="0" fillId="0" borderId="11" xfId="0" applyFill="1" applyBorder="1" applyAlignment="1">
      <alignment vertical="center"/>
    </xf>
    <xf numFmtId="0" fontId="1" fillId="0" borderId="0"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36" xfId="0" applyFont="1" applyBorder="1" applyAlignment="1">
      <alignment horizontal="center" vertical="center" wrapText="1"/>
    </xf>
    <xf numFmtId="171" fontId="4" fillId="37" borderId="58" xfId="46" applyFont="1" applyFill="1" applyBorder="1" applyAlignment="1" applyProtection="1">
      <alignment horizontal="left" vertical="center" wrapText="1"/>
      <protection locked="0"/>
    </xf>
    <xf numFmtId="0" fontId="4" fillId="37" borderId="59" xfId="0" applyFont="1" applyFill="1" applyBorder="1" applyAlignment="1" applyProtection="1">
      <alignment horizontal="left" vertical="center"/>
      <protection locked="0"/>
    </xf>
    <xf numFmtId="0" fontId="4" fillId="37" borderId="59" xfId="0" applyFont="1" applyFill="1" applyBorder="1" applyAlignment="1" applyProtection="1">
      <alignment horizontal="center" vertical="center"/>
      <protection locked="0"/>
    </xf>
    <xf numFmtId="0" fontId="4" fillId="37" borderId="48" xfId="0" applyFont="1" applyFill="1" applyBorder="1" applyAlignment="1" applyProtection="1">
      <alignment horizontal="center" vertical="center"/>
      <protection locked="0"/>
    </xf>
    <xf numFmtId="0" fontId="4" fillId="37" borderId="60" xfId="0" applyFont="1" applyFill="1" applyBorder="1" applyAlignment="1" applyProtection="1">
      <alignment horizontal="center" vertical="center"/>
      <protection locked="0"/>
    </xf>
    <xf numFmtId="39" fontId="4" fillId="37" borderId="61" xfId="46" applyNumberFormat="1" applyFont="1" applyFill="1" applyBorder="1" applyAlignment="1" applyProtection="1">
      <alignment horizontal="right" vertical="center"/>
      <protection locked="0"/>
    </xf>
    <xf numFmtId="39" fontId="4" fillId="37" borderId="62" xfId="46" applyNumberFormat="1" applyFont="1" applyFill="1" applyBorder="1" applyAlignment="1" applyProtection="1">
      <alignment horizontal="right" vertical="center"/>
      <protection locked="0"/>
    </xf>
    <xf numFmtId="0" fontId="4" fillId="37" borderId="63" xfId="0" applyFont="1" applyFill="1" applyBorder="1" applyAlignment="1" applyProtection="1">
      <alignment horizontal="left" vertical="center"/>
      <protection locked="0"/>
    </xf>
    <xf numFmtId="0" fontId="4" fillId="37" borderId="63" xfId="0" applyFont="1" applyFill="1" applyBorder="1" applyAlignment="1" applyProtection="1">
      <alignment horizontal="center" vertical="center"/>
      <protection locked="0"/>
    </xf>
    <xf numFmtId="0" fontId="4" fillId="37" borderId="50" xfId="0" applyFont="1" applyFill="1" applyBorder="1" applyAlignment="1" applyProtection="1">
      <alignment horizontal="center" vertical="center"/>
      <protection locked="0"/>
    </xf>
    <xf numFmtId="0" fontId="4" fillId="37" borderId="64" xfId="0" applyFont="1" applyFill="1" applyBorder="1" applyAlignment="1" applyProtection="1">
      <alignment horizontal="center" vertical="center"/>
      <protection locked="0"/>
    </xf>
    <xf numFmtId="39" fontId="4" fillId="37" borderId="65" xfId="46" applyNumberFormat="1" applyFont="1" applyFill="1" applyBorder="1" applyAlignment="1" applyProtection="1">
      <alignment horizontal="right" vertical="center"/>
      <protection locked="0"/>
    </xf>
    <xf numFmtId="39" fontId="4" fillId="37" borderId="66" xfId="46" applyNumberFormat="1" applyFont="1" applyFill="1" applyBorder="1" applyAlignment="1" applyProtection="1">
      <alignment horizontal="right" vertical="center"/>
      <protection locked="0"/>
    </xf>
    <xf numFmtId="0" fontId="4" fillId="37" borderId="67" xfId="0" applyFont="1" applyFill="1" applyBorder="1" applyAlignment="1" applyProtection="1">
      <alignment horizontal="left" vertical="center"/>
      <protection locked="0"/>
    </xf>
    <xf numFmtId="0" fontId="4" fillId="37" borderId="67" xfId="0" applyFont="1" applyFill="1" applyBorder="1" applyAlignment="1" applyProtection="1">
      <alignment horizontal="center" vertical="center"/>
      <protection locked="0"/>
    </xf>
    <xf numFmtId="0" fontId="4" fillId="37" borderId="52" xfId="0" applyFont="1" applyFill="1" applyBorder="1" applyAlignment="1" applyProtection="1">
      <alignment horizontal="center" vertical="center"/>
      <protection locked="0"/>
    </xf>
    <xf numFmtId="0" fontId="4" fillId="37" borderId="68" xfId="0" applyFont="1" applyFill="1" applyBorder="1" applyAlignment="1" applyProtection="1">
      <alignment horizontal="center" vertical="center"/>
      <protection locked="0"/>
    </xf>
    <xf numFmtId="39" fontId="4" fillId="37" borderId="69" xfId="46" applyNumberFormat="1" applyFont="1" applyFill="1" applyBorder="1" applyAlignment="1" applyProtection="1">
      <alignment horizontal="right" vertical="center"/>
      <protection locked="0"/>
    </xf>
    <xf numFmtId="39" fontId="4" fillId="37" borderId="70" xfId="46" applyNumberFormat="1" applyFont="1" applyFill="1" applyBorder="1" applyAlignment="1" applyProtection="1">
      <alignment horizontal="right" vertical="center"/>
      <protection locked="0"/>
    </xf>
    <xf numFmtId="0" fontId="1" fillId="37" borderId="0" xfId="0" applyFont="1" applyFill="1" applyAlignment="1" applyProtection="1">
      <alignment horizontal="center"/>
      <protection locked="0"/>
    </xf>
    <xf numFmtId="0" fontId="1" fillId="37" borderId="0" xfId="0" applyFont="1" applyFill="1" applyAlignment="1" applyProtection="1">
      <alignment/>
      <protection locked="0"/>
    </xf>
    <xf numFmtId="14" fontId="16" fillId="0" borderId="31" xfId="0" applyNumberFormat="1" applyFont="1" applyBorder="1" applyAlignment="1">
      <alignment vertical="center"/>
    </xf>
    <xf numFmtId="14" fontId="16" fillId="0" borderId="0" xfId="0" applyNumberFormat="1" applyFont="1" applyBorder="1" applyAlignment="1">
      <alignment horizontal="right" vertical="center"/>
    </xf>
    <xf numFmtId="14" fontId="16" fillId="0" borderId="11" xfId="0" applyNumberFormat="1" applyFont="1" applyBorder="1" applyAlignment="1">
      <alignment horizontal="center" vertical="center"/>
    </xf>
    <xf numFmtId="0" fontId="5" fillId="0" borderId="56" xfId="0" applyFont="1" applyBorder="1" applyAlignment="1" applyProtection="1">
      <alignment horizontal="center" vertical="center" wrapText="1"/>
      <protection/>
    </xf>
    <xf numFmtId="0" fontId="1" fillId="0" borderId="27" xfId="0" applyFont="1" applyBorder="1" applyAlignment="1">
      <alignment horizontal="center" vertical="center" wrapText="1"/>
    </xf>
    <xf numFmtId="0" fontId="4" fillId="33" borderId="1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171" fontId="4" fillId="33" borderId="33" xfId="46" applyFont="1" applyFill="1" applyBorder="1" applyAlignment="1" applyProtection="1">
      <alignment horizontal="center" vertical="center"/>
      <protection/>
    </xf>
    <xf numFmtId="171" fontId="4" fillId="33" borderId="35" xfId="46" applyFont="1" applyFill="1" applyBorder="1" applyAlignment="1" applyProtection="1">
      <alignment horizontal="center" vertical="center"/>
      <protection/>
    </xf>
    <xf numFmtId="171" fontId="4" fillId="33" borderId="40" xfId="46" applyFont="1" applyFill="1" applyBorder="1" applyAlignment="1" applyProtection="1">
      <alignment horizontal="center" vertical="center"/>
      <protection/>
    </xf>
    <xf numFmtId="39" fontId="4" fillId="33" borderId="49" xfId="46" applyNumberFormat="1" applyFont="1" applyFill="1" applyBorder="1" applyAlignment="1" applyProtection="1">
      <alignment horizontal="right" vertical="center"/>
      <protection/>
    </xf>
    <xf numFmtId="39" fontId="4" fillId="33" borderId="51" xfId="46" applyNumberFormat="1" applyFont="1" applyFill="1" applyBorder="1" applyAlignment="1" applyProtection="1">
      <alignment horizontal="right" vertical="center"/>
      <protection/>
    </xf>
    <xf numFmtId="39" fontId="4" fillId="33" borderId="53" xfId="46" applyNumberFormat="1" applyFont="1" applyFill="1" applyBorder="1" applyAlignment="1" applyProtection="1">
      <alignment horizontal="right" vertical="center"/>
      <protection/>
    </xf>
    <xf numFmtId="39" fontId="5" fillId="0" borderId="13" xfId="46" applyNumberFormat="1" applyFont="1" applyBorder="1" applyAlignment="1" applyProtection="1">
      <alignment horizontal="right" vertical="center"/>
      <protection/>
    </xf>
    <xf numFmtId="39" fontId="5" fillId="0" borderId="12" xfId="46" applyNumberFormat="1" applyFont="1" applyBorder="1" applyAlignment="1" applyProtection="1">
      <alignment horizontal="right" vertical="center"/>
      <protection/>
    </xf>
    <xf numFmtId="39" fontId="5" fillId="0" borderId="31" xfId="46" applyNumberFormat="1" applyFont="1" applyBorder="1" applyAlignment="1" applyProtection="1">
      <alignment horizontal="right" vertical="center"/>
      <protection/>
    </xf>
    <xf numFmtId="39" fontId="5" fillId="0" borderId="10" xfId="46" applyNumberFormat="1" applyFont="1" applyBorder="1" applyAlignment="1" applyProtection="1">
      <alignment horizontal="right" vertical="center"/>
      <protection/>
    </xf>
    <xf numFmtId="39" fontId="5" fillId="0" borderId="15" xfId="46" applyNumberFormat="1" applyFont="1" applyBorder="1" applyAlignment="1" applyProtection="1">
      <alignment horizontal="right" vertical="center"/>
      <protection/>
    </xf>
    <xf numFmtId="39" fontId="5" fillId="0" borderId="11" xfId="46" applyNumberFormat="1" applyFont="1" applyBorder="1" applyAlignment="1" applyProtection="1">
      <alignment horizontal="right" vertical="center"/>
      <protection/>
    </xf>
    <xf numFmtId="39" fontId="5" fillId="0" borderId="39" xfId="46" applyNumberFormat="1" applyFont="1" applyBorder="1" applyAlignment="1" applyProtection="1">
      <alignment horizontal="right" vertical="center"/>
      <protection/>
    </xf>
    <xf numFmtId="39" fontId="5" fillId="0" borderId="35" xfId="46" applyNumberFormat="1" applyFont="1" applyBorder="1" applyAlignment="1" applyProtection="1">
      <alignment horizontal="right" vertical="center"/>
      <protection/>
    </xf>
    <xf numFmtId="39" fontId="5" fillId="0" borderId="40" xfId="46" applyNumberFormat="1" applyFont="1" applyBorder="1" applyAlignment="1" applyProtection="1">
      <alignment horizontal="right" vertical="center"/>
      <protection/>
    </xf>
    <xf numFmtId="0" fontId="4" fillId="0" borderId="71" xfId="0" applyFont="1" applyBorder="1" applyAlignment="1" applyProtection="1">
      <alignment horizontal="right" vertical="center"/>
      <protection/>
    </xf>
    <xf numFmtId="0" fontId="4" fillId="0" borderId="72" xfId="0" applyFont="1" applyBorder="1" applyAlignment="1" applyProtection="1">
      <alignment horizontal="right" vertical="center"/>
      <protection/>
    </xf>
    <xf numFmtId="0" fontId="4" fillId="0" borderId="73" xfId="0" applyFont="1" applyBorder="1" applyAlignment="1" applyProtection="1">
      <alignment horizontal="right" vertical="center"/>
      <protection/>
    </xf>
    <xf numFmtId="14" fontId="16" fillId="0" borderId="31" xfId="0" applyNumberFormat="1" applyFont="1" applyBorder="1" applyAlignment="1" applyProtection="1">
      <alignment vertical="center"/>
      <protection/>
    </xf>
    <xf numFmtId="0" fontId="7" fillId="36" borderId="0" xfId="0" applyFont="1" applyFill="1" applyBorder="1" applyAlignment="1" applyProtection="1">
      <alignment vertical="center"/>
      <protection/>
    </xf>
    <xf numFmtId="4" fontId="4" fillId="37" borderId="74" xfId="46" applyNumberFormat="1" applyFont="1" applyFill="1" applyBorder="1" applyAlignment="1" applyProtection="1">
      <alignment vertical="center"/>
      <protection locked="0"/>
    </xf>
    <xf numFmtId="4" fontId="4" fillId="37" borderId="75" xfId="46" applyNumberFormat="1" applyFont="1" applyFill="1" applyBorder="1" applyAlignment="1" applyProtection="1">
      <alignment vertical="center"/>
      <protection locked="0"/>
    </xf>
    <xf numFmtId="0" fontId="0" fillId="0" borderId="0" xfId="0" applyAlignment="1">
      <alignment horizontal="center"/>
    </xf>
    <xf numFmtId="0" fontId="7" fillId="38" borderId="56" xfId="0" applyFont="1" applyFill="1" applyBorder="1" applyAlignment="1">
      <alignment/>
    </xf>
    <xf numFmtId="0" fontId="7" fillId="38" borderId="31" xfId="0" applyFont="1" applyFill="1" applyBorder="1" applyAlignment="1">
      <alignment horizontal="left"/>
    </xf>
    <xf numFmtId="49" fontId="0" fillId="39" borderId="37" xfId="0" applyNumberFormat="1" applyFill="1" applyBorder="1" applyAlignment="1">
      <alignment horizontal="left"/>
    </xf>
    <xf numFmtId="49" fontId="0" fillId="39" borderId="57" xfId="0" applyNumberFormat="1" applyFill="1" applyBorder="1" applyAlignment="1">
      <alignment horizontal="left"/>
    </xf>
    <xf numFmtId="49" fontId="6" fillId="39" borderId="37" xfId="0" applyNumberFormat="1" applyFont="1" applyFill="1" applyBorder="1" applyAlignment="1">
      <alignment horizontal="left"/>
    </xf>
    <xf numFmtId="49" fontId="0" fillId="39" borderId="11" xfId="0" applyNumberFormat="1" applyFill="1" applyBorder="1" applyAlignment="1">
      <alignment horizontal="center"/>
    </xf>
    <xf numFmtId="0" fontId="0" fillId="39" borderId="37" xfId="0" applyFill="1" applyBorder="1" applyAlignment="1">
      <alignment/>
    </xf>
    <xf numFmtId="0" fontId="0" fillId="39" borderId="11" xfId="0" applyFill="1" applyBorder="1" applyAlignment="1">
      <alignment/>
    </xf>
    <xf numFmtId="171" fontId="18" fillId="0" borderId="0" xfId="46" applyFont="1" applyBorder="1" applyAlignment="1" applyProtection="1">
      <alignment horizontal="left" vertical="center" wrapText="1"/>
      <protection/>
    </xf>
    <xf numFmtId="4" fontId="4" fillId="0" borderId="10" xfId="46" applyNumberFormat="1" applyFont="1" applyFill="1" applyBorder="1" applyAlignment="1" applyProtection="1">
      <alignment vertical="center"/>
      <protection locked="0"/>
    </xf>
    <xf numFmtId="4" fontId="4" fillId="0" borderId="24" xfId="46" applyNumberFormat="1" applyFont="1" applyFill="1" applyBorder="1" applyAlignment="1" applyProtection="1">
      <alignment vertical="center"/>
      <protection locked="0"/>
    </xf>
    <xf numFmtId="0" fontId="3" fillId="0" borderId="0" xfId="0" applyFont="1" applyBorder="1" applyAlignment="1">
      <alignment vertical="center"/>
    </xf>
    <xf numFmtId="0" fontId="7" fillId="0" borderId="23" xfId="0" applyFont="1" applyBorder="1" applyAlignment="1">
      <alignment vertical="center"/>
    </xf>
    <xf numFmtId="49" fontId="7" fillId="34" borderId="0" xfId="0" applyNumberFormat="1" applyFont="1" applyFill="1" applyBorder="1" applyAlignment="1">
      <alignment vertical="center"/>
    </xf>
    <xf numFmtId="0" fontId="7" fillId="0" borderId="16" xfId="0" applyFont="1" applyBorder="1" applyAlignment="1">
      <alignment vertical="center"/>
    </xf>
    <xf numFmtId="49" fontId="19" fillId="0" borderId="16" xfId="0" applyNumberFormat="1" applyFont="1" applyBorder="1" applyAlignment="1">
      <alignment vertical="center"/>
    </xf>
    <xf numFmtId="0" fontId="6" fillId="0" borderId="0" xfId="0" applyFont="1" applyAlignment="1">
      <alignment/>
    </xf>
    <xf numFmtId="0" fontId="7" fillId="0" borderId="27" xfId="0" applyFont="1" applyFill="1" applyBorder="1" applyAlignment="1">
      <alignment horizontal="left"/>
    </xf>
    <xf numFmtId="49" fontId="17" fillId="0" borderId="0" xfId="0" applyNumberFormat="1" applyFont="1" applyFill="1" applyBorder="1" applyAlignment="1">
      <alignment horizontal="center" vertical="top" wrapText="1"/>
    </xf>
    <xf numFmtId="0" fontId="0" fillId="0" borderId="0" xfId="0" applyFill="1" applyAlignment="1">
      <alignment horizontal="center"/>
    </xf>
    <xf numFmtId="0" fontId="0" fillId="0" borderId="0" xfId="0" applyFill="1" applyAlignment="1">
      <alignment/>
    </xf>
    <xf numFmtId="49" fontId="17" fillId="39" borderId="11" xfId="0" applyNumberFormat="1" applyFont="1" applyFill="1" applyBorder="1" applyAlignment="1">
      <alignment horizontal="center" vertical="top" wrapText="1"/>
    </xf>
    <xf numFmtId="49" fontId="17" fillId="39" borderId="40" xfId="0" applyNumberFormat="1" applyFont="1" applyFill="1" applyBorder="1" applyAlignment="1">
      <alignment horizontal="center" vertical="top" wrapText="1"/>
    </xf>
    <xf numFmtId="0" fontId="4"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1" fillId="37" borderId="28" xfId="0" applyFont="1" applyFill="1" applyBorder="1" applyAlignment="1">
      <alignment/>
    </xf>
    <xf numFmtId="0" fontId="1" fillId="37" borderId="28" xfId="0" applyFont="1" applyFill="1" applyBorder="1" applyAlignment="1">
      <alignment horizontal="center"/>
    </xf>
    <xf numFmtId="0" fontId="0" fillId="37" borderId="28" xfId="0" applyFill="1" applyBorder="1" applyAlignment="1">
      <alignment/>
    </xf>
    <xf numFmtId="0" fontId="0" fillId="37" borderId="29" xfId="0" applyFill="1" applyBorder="1" applyAlignment="1">
      <alignment/>
    </xf>
    <xf numFmtId="0" fontId="4" fillId="39" borderId="76" xfId="0" applyFont="1" applyFill="1" applyBorder="1" applyAlignment="1">
      <alignment/>
    </xf>
    <xf numFmtId="0" fontId="6" fillId="39" borderId="76" xfId="0" applyFont="1" applyFill="1" applyBorder="1" applyAlignment="1">
      <alignment horizontal="center"/>
    </xf>
    <xf numFmtId="0" fontId="4" fillId="39" borderId="52" xfId="0" applyFont="1" applyFill="1" applyBorder="1" applyAlignment="1">
      <alignment/>
    </xf>
    <xf numFmtId="0" fontId="6" fillId="39" borderId="52" xfId="0" applyFont="1" applyFill="1" applyBorder="1" applyAlignment="1">
      <alignment horizontal="center"/>
    </xf>
    <xf numFmtId="171" fontId="20" fillId="0" borderId="0" xfId="46" applyFont="1" applyFill="1" applyBorder="1" applyAlignment="1" applyProtection="1">
      <alignment horizontal="left" vertical="center" wrapText="1"/>
      <protection/>
    </xf>
    <xf numFmtId="4" fontId="4" fillId="0" borderId="10" xfId="46" applyNumberFormat="1" applyFont="1" applyFill="1" applyBorder="1" applyAlignment="1" applyProtection="1">
      <alignment vertical="center"/>
      <protection/>
    </xf>
    <xf numFmtId="0" fontId="4" fillId="38" borderId="77" xfId="0" applyFont="1" applyFill="1" applyBorder="1" applyAlignment="1">
      <alignment/>
    </xf>
    <xf numFmtId="0" fontId="6" fillId="38" borderId="77" xfId="0" applyFont="1" applyFill="1" applyBorder="1" applyAlignment="1">
      <alignment horizontal="center"/>
    </xf>
    <xf numFmtId="0" fontId="7" fillId="38" borderId="78" xfId="0" applyFont="1" applyFill="1" applyBorder="1" applyAlignment="1">
      <alignment/>
    </xf>
    <xf numFmtId="0" fontId="0" fillId="33" borderId="0" xfId="0" applyFill="1" applyAlignment="1">
      <alignment/>
    </xf>
    <xf numFmtId="0" fontId="1" fillId="37" borderId="79" xfId="0" applyFont="1" applyFill="1" applyBorder="1" applyAlignment="1">
      <alignment/>
    </xf>
    <xf numFmtId="0" fontId="7" fillId="37" borderId="73" xfId="0" applyFont="1" applyFill="1" applyBorder="1" applyAlignment="1">
      <alignment/>
    </xf>
    <xf numFmtId="0" fontId="7" fillId="37" borderId="80" xfId="0" applyFont="1" applyFill="1" applyBorder="1" applyAlignment="1">
      <alignment/>
    </xf>
    <xf numFmtId="0" fontId="7" fillId="38" borderId="28" xfId="0" applyFont="1" applyFill="1" applyBorder="1" applyAlignment="1">
      <alignment horizontal="center"/>
    </xf>
    <xf numFmtId="171" fontId="4" fillId="0" borderId="33" xfId="46" applyFont="1" applyBorder="1" applyAlignment="1" applyProtection="1">
      <alignment horizontal="center" vertical="center"/>
      <protection/>
    </xf>
    <xf numFmtId="171" fontId="4" fillId="0" borderId="34" xfId="46" applyFont="1" applyBorder="1" applyAlignment="1" applyProtection="1">
      <alignment horizontal="center" vertical="center"/>
      <protection/>
    </xf>
    <xf numFmtId="171" fontId="4" fillId="33" borderId="36" xfId="46" applyFont="1" applyFill="1" applyBorder="1" applyAlignment="1">
      <alignment horizontal="center" vertical="center"/>
    </xf>
    <xf numFmtId="171" fontId="23" fillId="0" borderId="0" xfId="46" applyFont="1" applyBorder="1" applyAlignment="1" applyProtection="1">
      <alignment horizontal="left" vertical="center" wrapText="1"/>
      <protection/>
    </xf>
    <xf numFmtId="4" fontId="4" fillId="0" borderId="56" xfId="46" applyNumberFormat="1" applyFont="1" applyBorder="1" applyAlignment="1" applyProtection="1">
      <alignment vertical="center"/>
      <protection/>
    </xf>
    <xf numFmtId="0" fontId="0" fillId="0" borderId="12" xfId="0" applyBorder="1" applyAlignment="1" applyProtection="1">
      <alignment vertical="center"/>
      <protection/>
    </xf>
    <xf numFmtId="0" fontId="11" fillId="0" borderId="15" xfId="0" applyFont="1" applyBorder="1" applyAlignment="1" applyProtection="1">
      <alignment horizontal="center" vertical="center" wrapText="1"/>
      <protection/>
    </xf>
    <xf numFmtId="171" fontId="4" fillId="0" borderId="35" xfId="46" applyFont="1" applyBorder="1" applyAlignment="1" applyProtection="1">
      <alignment horizontal="center" vertical="center"/>
      <protection/>
    </xf>
    <xf numFmtId="39" fontId="4" fillId="0" borderId="35" xfId="46" applyNumberFormat="1" applyFont="1" applyBorder="1" applyAlignment="1" applyProtection="1">
      <alignment horizontal="right" vertical="center"/>
      <protection/>
    </xf>
    <xf numFmtId="0" fontId="6" fillId="39" borderId="52" xfId="0" applyFont="1" applyFill="1" applyBorder="1" applyAlignment="1">
      <alignment wrapText="1"/>
    </xf>
    <xf numFmtId="0" fontId="6" fillId="39" borderId="68" xfId="0" applyFont="1" applyFill="1" applyBorder="1" applyAlignment="1">
      <alignment wrapText="1"/>
    </xf>
    <xf numFmtId="0" fontId="21" fillId="38" borderId="79" xfId="0" applyFont="1" applyFill="1" applyBorder="1" applyAlignment="1">
      <alignment horizontal="center"/>
    </xf>
    <xf numFmtId="0" fontId="22" fillId="38" borderId="28" xfId="0" applyFont="1" applyFill="1" applyBorder="1" applyAlignment="1">
      <alignment horizontal="center"/>
    </xf>
    <xf numFmtId="0" fontId="7" fillId="38" borderId="28" xfId="0" applyFont="1" applyFill="1" applyBorder="1" applyAlignment="1">
      <alignment wrapText="1"/>
    </xf>
    <xf numFmtId="0" fontId="7" fillId="38" borderId="29" xfId="0" applyFont="1" applyFill="1" applyBorder="1" applyAlignment="1">
      <alignment wrapText="1"/>
    </xf>
    <xf numFmtId="0" fontId="6" fillId="39" borderId="76" xfId="0" applyFont="1" applyFill="1" applyBorder="1" applyAlignment="1">
      <alignment wrapText="1"/>
    </xf>
    <xf numFmtId="0" fontId="6" fillId="39" borderId="81" xfId="0" applyFont="1" applyFill="1" applyBorder="1" applyAlignment="1">
      <alignment wrapText="1"/>
    </xf>
    <xf numFmtId="0" fontId="6" fillId="0" borderId="0" xfId="0" applyFont="1" applyFill="1" applyBorder="1" applyAlignment="1">
      <alignment wrapText="1"/>
    </xf>
    <xf numFmtId="0" fontId="6" fillId="0" borderId="27" xfId="0" applyFont="1" applyFill="1" applyBorder="1" applyAlignment="1">
      <alignment wrapText="1"/>
    </xf>
    <xf numFmtId="0" fontId="6" fillId="38" borderId="77" xfId="0" applyFont="1" applyFill="1" applyBorder="1" applyAlignment="1">
      <alignment wrapText="1"/>
    </xf>
    <xf numFmtId="0" fontId="6" fillId="38" borderId="82" xfId="0" applyFont="1" applyFill="1" applyBorder="1" applyAlignment="1">
      <alignment wrapText="1"/>
    </xf>
    <xf numFmtId="14" fontId="16" fillId="0" borderId="27" xfId="0" applyNumberFormat="1" applyFont="1" applyBorder="1" applyAlignment="1">
      <alignment horizontal="center" vertical="center"/>
    </xf>
    <xf numFmtId="0" fontId="0" fillId="0" borderId="27" xfId="0" applyBorder="1" applyAlignment="1">
      <alignment horizontal="center" vertical="center"/>
    </xf>
    <xf numFmtId="0" fontId="11" fillId="0" borderId="5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5" xfId="0" applyFont="1" applyBorder="1" applyAlignment="1">
      <alignment horizontal="center" vertical="center" wrapText="1"/>
    </xf>
    <xf numFmtId="0" fontId="4" fillId="33" borderId="18" xfId="0" applyFont="1" applyFill="1" applyBorder="1" applyAlignment="1" applyProtection="1">
      <alignment horizontal="center" vertical="center"/>
      <protection/>
    </xf>
    <xf numFmtId="0" fontId="0" fillId="33" borderId="28" xfId="0" applyFont="1" applyFill="1" applyBorder="1" applyAlignment="1" applyProtection="1">
      <alignment horizontal="center" vertical="center"/>
      <protection/>
    </xf>
    <xf numFmtId="0" fontId="0" fillId="33" borderId="29" xfId="0" applyFont="1" applyFill="1" applyBorder="1" applyAlignment="1" applyProtection="1">
      <alignment horizontal="center" vertical="center"/>
      <protection/>
    </xf>
    <xf numFmtId="0" fontId="5" fillId="0" borderId="4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6" xfId="0" applyFont="1" applyBorder="1" applyAlignment="1">
      <alignment horizontal="center" vertical="center" wrapText="1"/>
    </xf>
    <xf numFmtId="0" fontId="4" fillId="33" borderId="18" xfId="0"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4" fillId="33" borderId="79"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wrapText="1"/>
      <protection/>
    </xf>
    <xf numFmtId="0" fontId="4" fillId="0" borderId="79" xfId="0" applyFont="1" applyBorder="1" applyAlignment="1">
      <alignment vertical="center" wrapText="1"/>
    </xf>
    <xf numFmtId="0" fontId="0" fillId="0" borderId="83" xfId="0" applyBorder="1" applyAlignment="1">
      <alignment vertical="center" wrapText="1"/>
    </xf>
    <xf numFmtId="0" fontId="4" fillId="0" borderId="79" xfId="0" applyFont="1" applyBorder="1" applyAlignment="1">
      <alignment horizontal="center" vertical="center" wrapText="1"/>
    </xf>
    <xf numFmtId="0" fontId="0" fillId="0" borderId="83" xfId="0" applyBorder="1" applyAlignment="1">
      <alignment horizontal="center" vertical="center" wrapText="1"/>
    </xf>
    <xf numFmtId="0" fontId="4" fillId="33" borderId="1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4" fillId="33" borderId="18" xfId="0" applyFont="1" applyFill="1" applyBorder="1" applyAlignment="1">
      <alignment horizontal="center" vertical="center" wrapText="1"/>
    </xf>
    <xf numFmtId="0" fontId="0" fillId="0" borderId="29" xfId="0" applyBorder="1" applyAlignment="1">
      <alignment horizontal="center" vertical="center" wrapText="1"/>
    </xf>
    <xf numFmtId="0" fontId="4" fillId="33" borderId="7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7" borderId="71" xfId="0" applyFont="1" applyFill="1" applyBorder="1" applyAlignment="1" applyProtection="1">
      <alignment horizontal="center" vertical="center"/>
      <protection locked="0"/>
    </xf>
    <xf numFmtId="0" fontId="0" fillId="37" borderId="59" xfId="0" applyFill="1" applyBorder="1" applyAlignment="1" applyProtection="1">
      <alignment horizontal="center" vertical="center"/>
      <protection locked="0"/>
    </xf>
    <xf numFmtId="0" fontId="4" fillId="37" borderId="73" xfId="0" applyFont="1" applyFill="1" applyBorder="1" applyAlignment="1" applyProtection="1">
      <alignment horizontal="center" vertical="center"/>
      <protection locked="0"/>
    </xf>
    <xf numFmtId="0" fontId="0" fillId="37" borderId="67" xfId="0" applyFill="1" applyBorder="1" applyAlignment="1" applyProtection="1">
      <alignment horizontal="center" vertical="center"/>
      <protection locked="0"/>
    </xf>
    <xf numFmtId="0" fontId="4" fillId="37" borderId="78" xfId="0" applyFont="1" applyFill="1" applyBorder="1" applyAlignment="1" applyProtection="1">
      <alignment horizontal="center" vertical="center"/>
      <protection locked="0"/>
    </xf>
    <xf numFmtId="0" fontId="0" fillId="37" borderId="84" xfId="0" applyFill="1" applyBorder="1" applyAlignment="1" applyProtection="1">
      <alignment horizontal="center" vertical="center"/>
      <protection locked="0"/>
    </xf>
    <xf numFmtId="14" fontId="16" fillId="0" borderId="37" xfId="0" applyNumberFormat="1" applyFont="1" applyBorder="1" applyAlignment="1">
      <alignment horizontal="left" vertical="center"/>
    </xf>
    <xf numFmtId="0" fontId="0" fillId="0" borderId="0" xfId="0" applyBorder="1" applyAlignment="1">
      <alignment horizontal="left" vertical="center"/>
    </xf>
    <xf numFmtId="0" fontId="5" fillId="0" borderId="27"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33" borderId="79" xfId="0" applyFont="1" applyFill="1" applyBorder="1" applyAlignment="1" applyProtection="1">
      <alignment horizontal="center" vertical="center"/>
      <protection/>
    </xf>
    <xf numFmtId="171" fontId="4" fillId="0" borderId="18" xfId="46" applyFont="1" applyBorder="1" applyAlignment="1" applyProtection="1">
      <alignment horizontal="center" vertical="center" wrapText="1"/>
      <protection/>
    </xf>
    <xf numFmtId="171" fontId="4" fillId="0" borderId="79" xfId="46" applyFont="1"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196" fontId="6" fillId="0" borderId="0" xfId="0" applyNumberFormat="1" applyFont="1" applyBorder="1" applyAlignment="1">
      <alignment horizontal="left" vertical="center"/>
    </xf>
    <xf numFmtId="0" fontId="6" fillId="0" borderId="11" xfId="0" applyFont="1" applyBorder="1" applyAlignment="1">
      <alignment horizontal="left" vertical="center"/>
    </xf>
    <xf numFmtId="0" fontId="8" fillId="0" borderId="37" xfId="0" applyFont="1" applyBorder="1" applyAlignment="1">
      <alignment horizontal="left" vertical="center"/>
    </xf>
    <xf numFmtId="0" fontId="8" fillId="0" borderId="0" xfId="0" applyFont="1" applyBorder="1" applyAlignment="1">
      <alignment horizontal="left" vertical="center"/>
    </xf>
    <xf numFmtId="0" fontId="4" fillId="0" borderId="12"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35" xfId="0" applyFont="1" applyBorder="1" applyAlignment="1">
      <alignment horizontal="center" vertical="center" textRotation="90" wrapText="1"/>
    </xf>
    <xf numFmtId="0" fontId="4" fillId="0" borderId="56" xfId="0" applyFont="1" applyBorder="1" applyAlignment="1">
      <alignment vertical="center" wrapText="1"/>
    </xf>
    <xf numFmtId="0" fontId="4" fillId="0" borderId="37" xfId="0" applyFont="1" applyBorder="1" applyAlignment="1">
      <alignment vertical="center" wrapText="1"/>
    </xf>
    <xf numFmtId="0" fontId="4" fillId="0" borderId="57" xfId="0" applyFont="1" applyBorder="1" applyAlignment="1">
      <alignment vertical="center" wrapText="1"/>
    </xf>
    <xf numFmtId="0" fontId="4" fillId="33" borderId="28" xfId="0" applyFont="1" applyFill="1" applyBorder="1" applyAlignment="1">
      <alignment horizontal="center" vertical="center"/>
    </xf>
    <xf numFmtId="0" fontId="4" fillId="33" borderId="28" xfId="0" applyFont="1" applyFill="1" applyBorder="1" applyAlignment="1">
      <alignment horizontal="center" vertical="center" wrapText="1"/>
    </xf>
    <xf numFmtId="0" fontId="7" fillId="0" borderId="0" xfId="0" applyFont="1" applyBorder="1" applyAlignment="1">
      <alignment vertical="center" wrapText="1"/>
    </xf>
    <xf numFmtId="0" fontId="0" fillId="0" borderId="0" xfId="0" applyBorder="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12</xdr:col>
      <xdr:colOff>657225</xdr:colOff>
      <xdr:row>4</xdr:row>
      <xdr:rowOff>123825</xdr:rowOff>
    </xdr:to>
    <xdr:pic>
      <xdr:nvPicPr>
        <xdr:cNvPr id="1" name="Image 1"/>
        <xdr:cNvPicPr preferRelativeResize="1">
          <a:picLocks noChangeAspect="1"/>
        </xdr:cNvPicPr>
      </xdr:nvPicPr>
      <xdr:blipFill>
        <a:blip r:embed="rId1"/>
        <a:srcRect l="7733" t="19088" r="5659" b="44383"/>
        <a:stretch>
          <a:fillRect/>
        </a:stretch>
      </xdr:blipFill>
      <xdr:spPr>
        <a:xfrm>
          <a:off x="66675" y="38100"/>
          <a:ext cx="720090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666750</xdr:colOff>
      <xdr:row>0</xdr:row>
      <xdr:rowOff>0</xdr:rowOff>
    </xdr:to>
    <xdr:pic>
      <xdr:nvPicPr>
        <xdr:cNvPr id="1" name="Picture 2" descr="sas"/>
        <xdr:cNvPicPr preferRelativeResize="1">
          <a:picLocks noChangeAspect="1"/>
        </xdr:cNvPicPr>
      </xdr:nvPicPr>
      <xdr:blipFill>
        <a:blip r:embed="rId1">
          <a:clrChange>
            <a:clrFrom>
              <a:srgbClr val="FFFFFF"/>
            </a:clrFrom>
            <a:clrTo>
              <a:srgbClr val="FFFFFF">
                <a:alpha val="0"/>
              </a:srgbClr>
            </a:clrTo>
          </a:clrChange>
        </a:blip>
        <a:srcRect l="8689" t="23159" r="2015" b="47535"/>
        <a:stretch>
          <a:fillRect/>
        </a:stretch>
      </xdr:blipFill>
      <xdr:spPr>
        <a:xfrm>
          <a:off x="0" y="0"/>
          <a:ext cx="3943350" cy="0"/>
        </a:xfrm>
        <a:prstGeom prst="rect">
          <a:avLst/>
        </a:prstGeom>
        <a:noFill/>
        <a:ln w="9525" cmpd="sng">
          <a:noFill/>
        </a:ln>
      </xdr:spPr>
    </xdr:pic>
    <xdr:clientData/>
  </xdr:twoCellAnchor>
  <xdr:twoCellAnchor editAs="oneCell">
    <xdr:from>
      <xdr:col>0</xdr:col>
      <xdr:colOff>66675</xdr:colOff>
      <xdr:row>0</xdr:row>
      <xdr:rowOff>28575</xdr:rowOff>
    </xdr:from>
    <xdr:to>
      <xdr:col>12</xdr:col>
      <xdr:colOff>657225</xdr:colOff>
      <xdr:row>4</xdr:row>
      <xdr:rowOff>114300</xdr:rowOff>
    </xdr:to>
    <xdr:pic>
      <xdr:nvPicPr>
        <xdr:cNvPr id="2" name="Image 1"/>
        <xdr:cNvPicPr preferRelativeResize="1">
          <a:picLocks noChangeAspect="1"/>
        </xdr:cNvPicPr>
      </xdr:nvPicPr>
      <xdr:blipFill>
        <a:blip r:embed="rId2"/>
        <a:srcRect l="7733" t="19088" r="5659" b="44383"/>
        <a:stretch>
          <a:fillRect/>
        </a:stretch>
      </xdr:blipFill>
      <xdr:spPr>
        <a:xfrm>
          <a:off x="66675" y="28575"/>
          <a:ext cx="720090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38100</xdr:rowOff>
    </xdr:from>
    <xdr:to>
      <xdr:col>8</xdr:col>
      <xdr:colOff>609600</xdr:colOff>
      <xdr:row>5</xdr:row>
      <xdr:rowOff>19050</xdr:rowOff>
    </xdr:to>
    <xdr:pic>
      <xdr:nvPicPr>
        <xdr:cNvPr id="1" name="Image 1"/>
        <xdr:cNvPicPr preferRelativeResize="1">
          <a:picLocks noChangeAspect="1"/>
        </xdr:cNvPicPr>
      </xdr:nvPicPr>
      <xdr:blipFill>
        <a:blip r:embed="rId1"/>
        <a:srcRect l="7733" t="19088" r="5659" b="44383"/>
        <a:stretch>
          <a:fillRect/>
        </a:stretch>
      </xdr:blipFill>
      <xdr:spPr>
        <a:xfrm>
          <a:off x="114300" y="38100"/>
          <a:ext cx="695325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43</xdr:row>
      <xdr:rowOff>0</xdr:rowOff>
    </xdr:from>
    <xdr:to>
      <xdr:col>4</xdr:col>
      <xdr:colOff>0</xdr:colOff>
      <xdr:row>43</xdr:row>
      <xdr:rowOff>0</xdr:rowOff>
    </xdr:to>
    <xdr:sp>
      <xdr:nvSpPr>
        <xdr:cNvPr id="1" name="Line 10"/>
        <xdr:cNvSpPr>
          <a:spLocks/>
        </xdr:cNvSpPr>
      </xdr:nvSpPr>
      <xdr:spPr>
        <a:xfrm flipV="1">
          <a:off x="3733800" y="88201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40</xdr:row>
      <xdr:rowOff>0</xdr:rowOff>
    </xdr:to>
    <xdr:sp>
      <xdr:nvSpPr>
        <xdr:cNvPr id="2" name="AutoShape 70"/>
        <xdr:cNvSpPr>
          <a:spLocks/>
        </xdr:cNvSpPr>
      </xdr:nvSpPr>
      <xdr:spPr>
        <a:xfrm rot="5400000">
          <a:off x="3733800" y="7410450"/>
          <a:ext cx="0" cy="552450"/>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95250</xdr:colOff>
      <xdr:row>0</xdr:row>
      <xdr:rowOff>28575</xdr:rowOff>
    </xdr:from>
    <xdr:to>
      <xdr:col>7</xdr:col>
      <xdr:colOff>800100</xdr:colOff>
      <xdr:row>4</xdr:row>
      <xdr:rowOff>200025</xdr:rowOff>
    </xdr:to>
    <xdr:pic>
      <xdr:nvPicPr>
        <xdr:cNvPr id="3" name="Image 1"/>
        <xdr:cNvPicPr preferRelativeResize="1">
          <a:picLocks noChangeAspect="1"/>
        </xdr:cNvPicPr>
      </xdr:nvPicPr>
      <xdr:blipFill>
        <a:blip r:embed="rId1"/>
        <a:srcRect l="7733" t="19088" r="5659" b="44383"/>
        <a:stretch>
          <a:fillRect/>
        </a:stretch>
      </xdr:blipFill>
      <xdr:spPr>
        <a:xfrm>
          <a:off x="95250" y="28575"/>
          <a:ext cx="68961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4"/>
  </sheetPr>
  <dimension ref="A1:K194"/>
  <sheetViews>
    <sheetView tabSelected="1" zoomScalePageLayoutView="0" workbookViewId="0" topLeftCell="A1">
      <selection activeCell="D5" sqref="D5"/>
    </sheetView>
  </sheetViews>
  <sheetFormatPr defaultColWidth="0" defaultRowHeight="15" zeroHeight="1"/>
  <cols>
    <col min="1" max="1" width="11.5546875" style="0" customWidth="1"/>
    <col min="2" max="2" width="11.88671875" style="0" bestFit="1" customWidth="1"/>
    <col min="3" max="3" width="13.5546875" style="0" customWidth="1"/>
    <col min="4" max="4" width="18.77734375" style="0" customWidth="1"/>
    <col min="5" max="5" width="15.10546875" style="0" customWidth="1"/>
    <col min="6" max="6" width="0.23046875" style="0" customWidth="1"/>
    <col min="7" max="7" width="13.77734375" style="0" bestFit="1" customWidth="1"/>
    <col min="8" max="8" width="11.88671875" style="0" customWidth="1"/>
    <col min="9" max="9" width="0.23046875" style="317" customWidth="1"/>
    <col min="10" max="10" width="23.88671875" style="303" bestFit="1" customWidth="1"/>
    <col min="11" max="11" width="11.5546875" style="304" customWidth="1"/>
    <col min="12" max="16384" width="0" style="0" hidden="1" customWidth="1"/>
  </cols>
  <sheetData>
    <row r="1" spans="1:11" ht="15">
      <c r="A1" s="137"/>
      <c r="B1" s="137"/>
      <c r="C1" s="137"/>
      <c r="D1" s="137"/>
      <c r="E1" s="137"/>
      <c r="G1" s="297" t="s">
        <v>76</v>
      </c>
      <c r="H1" s="298" t="s">
        <v>77</v>
      </c>
      <c r="I1" s="314"/>
      <c r="J1" s="297" t="s">
        <v>127</v>
      </c>
      <c r="K1" s="298" t="s">
        <v>77</v>
      </c>
    </row>
    <row r="2" spans="1:11" ht="15.75">
      <c r="A2" s="138" t="s">
        <v>9</v>
      </c>
      <c r="B2" s="137"/>
      <c r="C2" s="137"/>
      <c r="D2" s="137"/>
      <c r="E2" s="137"/>
      <c r="G2" s="299" t="s">
        <v>78</v>
      </c>
      <c r="H2" s="318" t="s">
        <v>79</v>
      </c>
      <c r="I2" s="315"/>
      <c r="J2" s="301" t="s">
        <v>128</v>
      </c>
      <c r="K2" s="302" t="s">
        <v>129</v>
      </c>
    </row>
    <row r="3" spans="1:11" ht="15">
      <c r="A3" s="137"/>
      <c r="B3" s="137"/>
      <c r="C3" s="137"/>
      <c r="D3" s="137"/>
      <c r="E3" s="137"/>
      <c r="G3" s="299" t="s">
        <v>80</v>
      </c>
      <c r="H3" s="318" t="s">
        <v>81</v>
      </c>
      <c r="I3" s="315"/>
      <c r="J3" s="301" t="s">
        <v>130</v>
      </c>
      <c r="K3" s="302" t="s">
        <v>131</v>
      </c>
    </row>
    <row r="4" spans="1:11" ht="15">
      <c r="A4" s="138" t="s">
        <v>530</v>
      </c>
      <c r="B4" s="137"/>
      <c r="C4" s="137"/>
      <c r="D4" s="263">
        <v>2023</v>
      </c>
      <c r="E4" s="137"/>
      <c r="G4" s="299" t="s">
        <v>82</v>
      </c>
      <c r="H4" s="318" t="s">
        <v>83</v>
      </c>
      <c r="I4" s="315"/>
      <c r="J4" s="301" t="s">
        <v>132</v>
      </c>
      <c r="K4" s="302" t="s">
        <v>133</v>
      </c>
    </row>
    <row r="5" spans="1:11" ht="15">
      <c r="A5" s="137"/>
      <c r="B5" s="137"/>
      <c r="C5" s="137"/>
      <c r="D5" s="137"/>
      <c r="E5" s="137"/>
      <c r="G5" s="299" t="s">
        <v>84</v>
      </c>
      <c r="H5" s="318" t="s">
        <v>85</v>
      </c>
      <c r="I5" s="315"/>
      <c r="J5" s="301" t="s">
        <v>134</v>
      </c>
      <c r="K5" s="302" t="s">
        <v>79</v>
      </c>
    </row>
    <row r="6" spans="1:11" ht="15">
      <c r="A6" s="138" t="s">
        <v>531</v>
      </c>
      <c r="B6" s="137"/>
      <c r="C6" s="137"/>
      <c r="D6" s="264" t="s">
        <v>543</v>
      </c>
      <c r="E6" s="137"/>
      <c r="G6" s="299" t="s">
        <v>86</v>
      </c>
      <c r="H6" s="318" t="s">
        <v>87</v>
      </c>
      <c r="I6" s="315"/>
      <c r="J6" s="301" t="s">
        <v>135</v>
      </c>
      <c r="K6" s="302" t="s">
        <v>136</v>
      </c>
    </row>
    <row r="7" spans="1:11" ht="15">
      <c r="A7" s="137"/>
      <c r="B7" s="137"/>
      <c r="C7" s="137"/>
      <c r="D7" s="137"/>
      <c r="E7" s="137"/>
      <c r="G7" s="299" t="s">
        <v>88</v>
      </c>
      <c r="H7" s="318" t="s">
        <v>89</v>
      </c>
      <c r="I7" s="315"/>
      <c r="J7" s="301" t="s">
        <v>137</v>
      </c>
      <c r="K7" s="302" t="s">
        <v>138</v>
      </c>
    </row>
    <row r="8" spans="1:11" ht="15">
      <c r="A8" s="137"/>
      <c r="B8" s="137"/>
      <c r="C8" s="137"/>
      <c r="D8" s="137"/>
      <c r="E8" s="137"/>
      <c r="G8" s="299" t="s">
        <v>90</v>
      </c>
      <c r="H8" s="318" t="s">
        <v>74</v>
      </c>
      <c r="I8" s="315"/>
      <c r="J8" s="301" t="s">
        <v>139</v>
      </c>
      <c r="K8" s="302" t="s">
        <v>140</v>
      </c>
    </row>
    <row r="9" spans="1:11" ht="15">
      <c r="A9" s="336"/>
      <c r="B9" s="336"/>
      <c r="C9" s="336"/>
      <c r="D9" s="336"/>
      <c r="E9" s="336"/>
      <c r="G9" s="299" t="s">
        <v>91</v>
      </c>
      <c r="H9" s="318" t="s">
        <v>92</v>
      </c>
      <c r="I9" s="315"/>
      <c r="J9" s="301" t="s">
        <v>141</v>
      </c>
      <c r="K9" s="302" t="s">
        <v>83</v>
      </c>
    </row>
    <row r="10" spans="1:11" ht="15">
      <c r="A10" s="337" t="s">
        <v>527</v>
      </c>
      <c r="B10" s="323" t="s">
        <v>540</v>
      </c>
      <c r="C10" s="324"/>
      <c r="D10" s="325"/>
      <c r="E10" s="326"/>
      <c r="G10" s="299" t="s">
        <v>93</v>
      </c>
      <c r="H10" s="318" t="s">
        <v>94</v>
      </c>
      <c r="I10" s="315"/>
      <c r="J10" s="301" t="s">
        <v>142</v>
      </c>
      <c r="K10" s="302" t="s">
        <v>143</v>
      </c>
    </row>
    <row r="11" spans="1:11" ht="16.5" customHeight="1">
      <c r="A11" s="352" t="s">
        <v>529</v>
      </c>
      <c r="B11" s="353"/>
      <c r="C11" s="340" t="s">
        <v>509</v>
      </c>
      <c r="D11" s="354" t="s">
        <v>510</v>
      </c>
      <c r="E11" s="355"/>
      <c r="G11" s="299" t="s">
        <v>95</v>
      </c>
      <c r="H11" s="318" t="s">
        <v>96</v>
      </c>
      <c r="I11" s="315"/>
      <c r="J11" s="301" t="s">
        <v>144</v>
      </c>
      <c r="K11" s="302" t="s">
        <v>145</v>
      </c>
    </row>
    <row r="12" spans="1:11" ht="15">
      <c r="A12" s="339" t="s">
        <v>514</v>
      </c>
      <c r="B12" s="327" t="s">
        <v>513</v>
      </c>
      <c r="C12" s="328" t="s">
        <v>511</v>
      </c>
      <c r="D12" s="356" t="s">
        <v>512</v>
      </c>
      <c r="E12" s="357"/>
      <c r="G12" s="299" t="s">
        <v>97</v>
      </c>
      <c r="H12" s="318" t="s">
        <v>42</v>
      </c>
      <c r="I12" s="315"/>
      <c r="J12" s="301" t="s">
        <v>146</v>
      </c>
      <c r="K12" s="302" t="s">
        <v>147</v>
      </c>
    </row>
    <row r="13" spans="1:11" ht="15">
      <c r="A13" s="338" t="s">
        <v>515</v>
      </c>
      <c r="B13" s="329" t="s">
        <v>517</v>
      </c>
      <c r="C13" s="330" t="s">
        <v>516</v>
      </c>
      <c r="D13" s="350" t="s">
        <v>547</v>
      </c>
      <c r="E13" s="351"/>
      <c r="G13" s="299" t="s">
        <v>98</v>
      </c>
      <c r="H13" s="318" t="s">
        <v>99</v>
      </c>
      <c r="I13" s="315"/>
      <c r="J13" s="301" t="s">
        <v>148</v>
      </c>
      <c r="K13" s="302" t="s">
        <v>149</v>
      </c>
    </row>
    <row r="14" spans="1:11" ht="15" customHeight="1">
      <c r="A14" s="338" t="s">
        <v>519</v>
      </c>
      <c r="B14" s="329" t="s">
        <v>518</v>
      </c>
      <c r="C14" s="330" t="s">
        <v>538</v>
      </c>
      <c r="D14" s="350" t="s">
        <v>520</v>
      </c>
      <c r="E14" s="351"/>
      <c r="G14" s="299" t="s">
        <v>100</v>
      </c>
      <c r="H14" s="318" t="s">
        <v>101</v>
      </c>
      <c r="I14" s="315"/>
      <c r="J14" s="301" t="s">
        <v>150</v>
      </c>
      <c r="K14" s="302" t="s">
        <v>151</v>
      </c>
    </row>
    <row r="15" spans="1:11" ht="15" customHeight="1">
      <c r="A15" s="338" t="s">
        <v>521</v>
      </c>
      <c r="B15" s="329" t="s">
        <v>522</v>
      </c>
      <c r="C15" s="330" t="s">
        <v>526</v>
      </c>
      <c r="D15" s="350" t="s">
        <v>523</v>
      </c>
      <c r="E15" s="351"/>
      <c r="G15" s="299" t="s">
        <v>102</v>
      </c>
      <c r="H15" s="318" t="s">
        <v>103</v>
      </c>
      <c r="I15" s="315"/>
      <c r="J15" s="301" t="s">
        <v>152</v>
      </c>
      <c r="K15" s="302" t="s">
        <v>153</v>
      </c>
    </row>
    <row r="16" spans="1:11" ht="15" customHeight="1">
      <c r="A16" s="338" t="s">
        <v>544</v>
      </c>
      <c r="B16" s="329" t="s">
        <v>545</v>
      </c>
      <c r="C16" s="330" t="s">
        <v>539</v>
      </c>
      <c r="D16" s="350" t="s">
        <v>546</v>
      </c>
      <c r="E16" s="351"/>
      <c r="G16" s="299" t="s">
        <v>104</v>
      </c>
      <c r="H16" s="318" t="s">
        <v>105</v>
      </c>
      <c r="I16" s="315"/>
      <c r="J16" s="301" t="s">
        <v>154</v>
      </c>
      <c r="K16" s="302" t="s">
        <v>85</v>
      </c>
    </row>
    <row r="17" spans="1:11" ht="15" customHeight="1">
      <c r="A17" s="338" t="s">
        <v>532</v>
      </c>
      <c r="B17" s="329" t="s">
        <v>533</v>
      </c>
      <c r="C17" s="330"/>
      <c r="D17" s="350" t="s">
        <v>536</v>
      </c>
      <c r="E17" s="351"/>
      <c r="G17" s="299" t="s">
        <v>106</v>
      </c>
      <c r="H17" s="318" t="s">
        <v>75</v>
      </c>
      <c r="I17" s="315"/>
      <c r="J17" s="301" t="s">
        <v>155</v>
      </c>
      <c r="K17" s="302" t="s">
        <v>156</v>
      </c>
    </row>
    <row r="18" spans="1:11" ht="15" customHeight="1">
      <c r="A18" s="338" t="s">
        <v>524</v>
      </c>
      <c r="B18" s="329" t="s">
        <v>525</v>
      </c>
      <c r="C18" s="330"/>
      <c r="D18" s="350" t="s">
        <v>537</v>
      </c>
      <c r="E18" s="351"/>
      <c r="G18" s="299" t="s">
        <v>107</v>
      </c>
      <c r="H18" s="318" t="s">
        <v>108</v>
      </c>
      <c r="I18" s="315"/>
      <c r="J18" s="301" t="s">
        <v>157</v>
      </c>
      <c r="K18" s="302" t="s">
        <v>158</v>
      </c>
    </row>
    <row r="19" spans="1:11" ht="15" customHeight="1">
      <c r="A19" s="335"/>
      <c r="B19" s="333"/>
      <c r="C19" s="334"/>
      <c r="D19" s="360"/>
      <c r="E19" s="361"/>
      <c r="G19" s="299" t="s">
        <v>109</v>
      </c>
      <c r="H19" s="318" t="s">
        <v>110</v>
      </c>
      <c r="I19" s="315"/>
      <c r="J19" s="301" t="s">
        <v>159</v>
      </c>
      <c r="K19" s="302" t="s">
        <v>160</v>
      </c>
    </row>
    <row r="20" spans="1:11" ht="15" customHeight="1">
      <c r="A20" s="322"/>
      <c r="B20" s="320"/>
      <c r="C20" s="321"/>
      <c r="D20" s="359"/>
      <c r="E20" s="359"/>
      <c r="G20" s="299" t="s">
        <v>111</v>
      </c>
      <c r="H20" s="318" t="s">
        <v>112</v>
      </c>
      <c r="I20" s="315"/>
      <c r="J20" s="301" t="s">
        <v>161</v>
      </c>
      <c r="K20" s="302" t="s">
        <v>162</v>
      </c>
    </row>
    <row r="21" spans="1:11" ht="15">
      <c r="A21" s="322"/>
      <c r="B21" s="320"/>
      <c r="C21" s="321"/>
      <c r="D21" s="358"/>
      <c r="E21" s="358"/>
      <c r="G21" s="299" t="s">
        <v>113</v>
      </c>
      <c r="H21" s="318" t="s">
        <v>114</v>
      </c>
      <c r="I21" s="315"/>
      <c r="J21" s="301" t="s">
        <v>163</v>
      </c>
      <c r="K21" s="302" t="s">
        <v>164</v>
      </c>
    </row>
    <row r="22" spans="1:11" ht="15">
      <c r="A22" s="322"/>
      <c r="B22" s="320"/>
      <c r="C22" s="321"/>
      <c r="D22" s="358"/>
      <c r="E22" s="358"/>
      <c r="G22" s="299" t="s">
        <v>115</v>
      </c>
      <c r="H22" s="318" t="s">
        <v>116</v>
      </c>
      <c r="I22" s="315"/>
      <c r="J22" s="301" t="s">
        <v>165</v>
      </c>
      <c r="K22" s="302" t="s">
        <v>166</v>
      </c>
    </row>
    <row r="23" spans="1:11" ht="15">
      <c r="A23" s="322"/>
      <c r="B23" s="320"/>
      <c r="C23" s="321"/>
      <c r="D23" s="358"/>
      <c r="E23" s="358"/>
      <c r="G23" s="299" t="s">
        <v>117</v>
      </c>
      <c r="H23" s="318" t="s">
        <v>118</v>
      </c>
      <c r="I23" s="315"/>
      <c r="J23" s="301" t="s">
        <v>167</v>
      </c>
      <c r="K23" s="302" t="s">
        <v>168</v>
      </c>
    </row>
    <row r="24" spans="1:11" ht="15">
      <c r="A24" s="322"/>
      <c r="B24" s="320"/>
      <c r="C24" s="321"/>
      <c r="D24" s="358"/>
      <c r="E24" s="358"/>
      <c r="G24" s="299" t="s">
        <v>119</v>
      </c>
      <c r="H24" s="318" t="s">
        <v>120</v>
      </c>
      <c r="I24" s="315"/>
      <c r="J24" s="301" t="s">
        <v>169</v>
      </c>
      <c r="K24" s="302" t="s">
        <v>170</v>
      </c>
    </row>
    <row r="25" spans="1:11" ht="15">
      <c r="A25" s="322"/>
      <c r="B25" s="320"/>
      <c r="C25" s="321"/>
      <c r="D25" s="358"/>
      <c r="E25" s="358"/>
      <c r="G25" s="299" t="s">
        <v>121</v>
      </c>
      <c r="H25" s="318" t="s">
        <v>122</v>
      </c>
      <c r="I25" s="315"/>
      <c r="J25" s="301" t="s">
        <v>171</v>
      </c>
      <c r="K25" s="302" t="s">
        <v>89</v>
      </c>
    </row>
    <row r="26" spans="1:11" ht="15">
      <c r="A26" s="322"/>
      <c r="B26" s="320"/>
      <c r="C26" s="321"/>
      <c r="D26" s="358"/>
      <c r="E26" s="358"/>
      <c r="G26" s="299" t="s">
        <v>123</v>
      </c>
      <c r="H26" s="318" t="s">
        <v>124</v>
      </c>
      <c r="I26" s="315"/>
      <c r="J26" s="301" t="s">
        <v>172</v>
      </c>
      <c r="K26" s="302" t="s">
        <v>173</v>
      </c>
    </row>
    <row r="27" spans="1:11" ht="15">
      <c r="A27" s="322"/>
      <c r="B27" s="320"/>
      <c r="C27" s="321"/>
      <c r="D27" s="358"/>
      <c r="E27" s="358"/>
      <c r="G27" s="300" t="s">
        <v>125</v>
      </c>
      <c r="H27" s="319" t="s">
        <v>126</v>
      </c>
      <c r="I27" s="315"/>
      <c r="J27" s="301" t="s">
        <v>174</v>
      </c>
      <c r="K27" s="302" t="s">
        <v>175</v>
      </c>
    </row>
    <row r="28" spans="1:11" ht="15">
      <c r="A28" s="313"/>
      <c r="B28" s="313"/>
      <c r="C28" s="313"/>
      <c r="D28" s="313"/>
      <c r="E28" s="313"/>
      <c r="H28" s="296"/>
      <c r="I28" s="316"/>
      <c r="J28" s="301" t="s">
        <v>176</v>
      </c>
      <c r="K28" s="302" t="s">
        <v>177</v>
      </c>
    </row>
    <row r="29" spans="1:11" ht="15">
      <c r="A29" s="313"/>
      <c r="B29" s="313"/>
      <c r="C29" s="313"/>
      <c r="D29" s="313"/>
      <c r="E29" s="313"/>
      <c r="J29" s="301" t="s">
        <v>178</v>
      </c>
      <c r="K29" s="302" t="s">
        <v>179</v>
      </c>
    </row>
    <row r="30" spans="1:11" ht="15">
      <c r="A30" s="313"/>
      <c r="B30" s="313"/>
      <c r="C30" s="313"/>
      <c r="D30" s="313"/>
      <c r="E30" s="313"/>
      <c r="J30" s="301" t="s">
        <v>180</v>
      </c>
      <c r="K30" s="302" t="s">
        <v>181</v>
      </c>
    </row>
    <row r="31" spans="1:11" ht="15">
      <c r="A31" s="313"/>
      <c r="B31" s="313"/>
      <c r="C31" s="313"/>
      <c r="D31" s="313"/>
      <c r="E31" s="313"/>
      <c r="J31" s="301" t="s">
        <v>182</v>
      </c>
      <c r="K31" s="302" t="s">
        <v>183</v>
      </c>
    </row>
    <row r="32" spans="1:11" ht="15">
      <c r="A32" s="313"/>
      <c r="B32" s="313"/>
      <c r="C32" s="313"/>
      <c r="D32" s="313"/>
      <c r="E32" s="313"/>
      <c r="J32" s="301" t="s">
        <v>184</v>
      </c>
      <c r="K32" s="302" t="s">
        <v>185</v>
      </c>
    </row>
    <row r="33" spans="1:11" ht="15">
      <c r="A33" s="313"/>
      <c r="B33" s="313"/>
      <c r="C33" s="313"/>
      <c r="D33" s="313"/>
      <c r="E33" s="313"/>
      <c r="J33" s="301" t="s">
        <v>186</v>
      </c>
      <c r="K33" s="302" t="s">
        <v>187</v>
      </c>
    </row>
    <row r="34" spans="1:11" ht="15">
      <c r="A34" s="313"/>
      <c r="B34" s="313"/>
      <c r="C34" s="313"/>
      <c r="D34" s="313"/>
      <c r="E34" s="313"/>
      <c r="J34" s="301" t="s">
        <v>188</v>
      </c>
      <c r="K34" s="302" t="s">
        <v>73</v>
      </c>
    </row>
    <row r="35" spans="1:11" ht="15">
      <c r="A35" s="313"/>
      <c r="B35" s="313"/>
      <c r="C35" s="313"/>
      <c r="D35" s="313"/>
      <c r="E35" s="313"/>
      <c r="J35" s="301" t="s">
        <v>189</v>
      </c>
      <c r="K35" s="302" t="s">
        <v>190</v>
      </c>
    </row>
    <row r="36" spans="1:11" ht="15">
      <c r="A36" s="313"/>
      <c r="B36" s="313"/>
      <c r="C36" s="313"/>
      <c r="D36" s="313"/>
      <c r="E36" s="313"/>
      <c r="J36" s="301" t="s">
        <v>191</v>
      </c>
      <c r="K36" s="302" t="s">
        <v>192</v>
      </c>
    </row>
    <row r="37" spans="1:11" ht="15">
      <c r="A37" s="313"/>
      <c r="B37" s="313"/>
      <c r="C37" s="313"/>
      <c r="D37" s="313"/>
      <c r="E37" s="313"/>
      <c r="J37" s="301" t="s">
        <v>193</v>
      </c>
      <c r="K37" s="302" t="s">
        <v>194</v>
      </c>
    </row>
    <row r="38" spans="1:11" ht="15">
      <c r="A38" s="313"/>
      <c r="B38" s="313"/>
      <c r="C38" s="313"/>
      <c r="D38" s="313"/>
      <c r="E38" s="313"/>
      <c r="J38" s="301" t="s">
        <v>195</v>
      </c>
      <c r="K38" s="302" t="s">
        <v>196</v>
      </c>
    </row>
    <row r="39" spans="1:11" ht="15">
      <c r="A39" s="313"/>
      <c r="B39" s="313"/>
      <c r="C39" s="313"/>
      <c r="D39" s="313"/>
      <c r="E39" s="313"/>
      <c r="J39" s="301" t="s">
        <v>197</v>
      </c>
      <c r="K39" s="302" t="s">
        <v>198</v>
      </c>
    </row>
    <row r="40" spans="10:11" ht="15">
      <c r="J40" s="301" t="s">
        <v>199</v>
      </c>
      <c r="K40" s="302" t="s">
        <v>200</v>
      </c>
    </row>
    <row r="41" spans="10:11" ht="15">
      <c r="J41" s="301" t="s">
        <v>201</v>
      </c>
      <c r="K41" s="302" t="s">
        <v>202</v>
      </c>
    </row>
    <row r="42" spans="10:11" ht="15">
      <c r="J42" s="301" t="s">
        <v>203</v>
      </c>
      <c r="K42" s="302" t="s">
        <v>204</v>
      </c>
    </row>
    <row r="43" spans="10:11" ht="15">
      <c r="J43" s="301" t="s">
        <v>205</v>
      </c>
      <c r="K43" s="302" t="s">
        <v>206</v>
      </c>
    </row>
    <row r="44" spans="10:11" ht="15">
      <c r="J44" s="301" t="s">
        <v>207</v>
      </c>
      <c r="K44" s="302" t="s">
        <v>208</v>
      </c>
    </row>
    <row r="45" spans="10:11" ht="15">
      <c r="J45" s="301" t="s">
        <v>209</v>
      </c>
      <c r="K45" s="302" t="s">
        <v>210</v>
      </c>
    </row>
    <row r="46" spans="10:11" ht="15">
      <c r="J46" s="301" t="s">
        <v>211</v>
      </c>
      <c r="K46" s="302" t="s">
        <v>212</v>
      </c>
    </row>
    <row r="47" spans="10:11" ht="15">
      <c r="J47" s="301" t="s">
        <v>213</v>
      </c>
      <c r="K47" s="302" t="s">
        <v>214</v>
      </c>
    </row>
    <row r="48" spans="10:11" ht="15">
      <c r="J48" s="301" t="s">
        <v>215</v>
      </c>
      <c r="K48" s="302" t="s">
        <v>216</v>
      </c>
    </row>
    <row r="49" spans="10:11" ht="15">
      <c r="J49" s="301" t="s">
        <v>217</v>
      </c>
      <c r="K49" s="302" t="s">
        <v>218</v>
      </c>
    </row>
    <row r="50" spans="10:11" ht="15">
      <c r="J50" s="301" t="s">
        <v>219</v>
      </c>
      <c r="K50" s="302" t="s">
        <v>220</v>
      </c>
    </row>
    <row r="51" spans="10:11" ht="15">
      <c r="J51" s="301" t="s">
        <v>221</v>
      </c>
      <c r="K51" s="302" t="s">
        <v>222</v>
      </c>
    </row>
    <row r="52" spans="10:11" ht="15">
      <c r="J52" s="301" t="s">
        <v>223</v>
      </c>
      <c r="K52" s="302" t="s">
        <v>224</v>
      </c>
    </row>
    <row r="53" spans="10:11" ht="15">
      <c r="J53" s="301" t="s">
        <v>225</v>
      </c>
      <c r="K53" s="302" t="s">
        <v>226</v>
      </c>
    </row>
    <row r="54" spans="10:11" ht="15">
      <c r="J54" s="301" t="s">
        <v>227</v>
      </c>
      <c r="K54" s="302" t="s">
        <v>228</v>
      </c>
    </row>
    <row r="55" spans="10:11" ht="15">
      <c r="J55" s="301" t="s">
        <v>229</v>
      </c>
      <c r="K55" s="302" t="s">
        <v>230</v>
      </c>
    </row>
    <row r="56" spans="10:11" ht="15">
      <c r="J56" s="301" t="s">
        <v>231</v>
      </c>
      <c r="K56" s="302" t="s">
        <v>232</v>
      </c>
    </row>
    <row r="57" spans="10:11" ht="15">
      <c r="J57" s="301" t="s">
        <v>233</v>
      </c>
      <c r="K57" s="302" t="s">
        <v>234</v>
      </c>
    </row>
    <row r="58" spans="10:11" ht="15">
      <c r="J58" s="301" t="s">
        <v>235</v>
      </c>
      <c r="K58" s="302" t="s">
        <v>236</v>
      </c>
    </row>
    <row r="59" spans="10:11" ht="15">
      <c r="J59" s="301" t="s">
        <v>237</v>
      </c>
      <c r="K59" s="302" t="s">
        <v>238</v>
      </c>
    </row>
    <row r="60" spans="10:11" ht="15">
      <c r="J60" s="301" t="s">
        <v>239</v>
      </c>
      <c r="K60" s="302" t="s">
        <v>240</v>
      </c>
    </row>
    <row r="61" spans="10:11" ht="15">
      <c r="J61" s="301" t="s">
        <v>241</v>
      </c>
      <c r="K61" s="302" t="s">
        <v>74</v>
      </c>
    </row>
    <row r="62" spans="10:11" ht="15">
      <c r="J62" s="301" t="s">
        <v>242</v>
      </c>
      <c r="K62" s="302" t="s">
        <v>243</v>
      </c>
    </row>
    <row r="63" spans="10:11" ht="15">
      <c r="J63" s="301" t="s">
        <v>244</v>
      </c>
      <c r="K63" s="302" t="s">
        <v>245</v>
      </c>
    </row>
    <row r="64" spans="10:11" ht="15">
      <c r="J64" s="301" t="s">
        <v>246</v>
      </c>
      <c r="K64" s="302" t="s">
        <v>247</v>
      </c>
    </row>
    <row r="65" spans="10:11" ht="15">
      <c r="J65" s="301" t="s">
        <v>248</v>
      </c>
      <c r="K65" s="302" t="s">
        <v>92</v>
      </c>
    </row>
    <row r="66" spans="10:11" ht="15">
      <c r="J66" s="301" t="s">
        <v>249</v>
      </c>
      <c r="K66" s="302" t="s">
        <v>250</v>
      </c>
    </row>
    <row r="67" spans="10:11" ht="15">
      <c r="J67" s="301" t="s">
        <v>251</v>
      </c>
      <c r="K67" s="302" t="s">
        <v>252</v>
      </c>
    </row>
    <row r="68" spans="10:11" ht="15">
      <c r="J68" s="301" t="s">
        <v>253</v>
      </c>
      <c r="K68" s="302" t="s">
        <v>254</v>
      </c>
    </row>
    <row r="69" spans="10:11" ht="15">
      <c r="J69" s="301" t="s">
        <v>255</v>
      </c>
      <c r="K69" s="302" t="s">
        <v>256</v>
      </c>
    </row>
    <row r="70" spans="10:11" ht="15">
      <c r="J70" s="301" t="s">
        <v>257</v>
      </c>
      <c r="K70" s="302" t="s">
        <v>96</v>
      </c>
    </row>
    <row r="71" spans="10:11" ht="15">
      <c r="J71" s="301" t="s">
        <v>258</v>
      </c>
      <c r="K71" s="302" t="s">
        <v>259</v>
      </c>
    </row>
    <row r="72" spans="10:11" ht="15">
      <c r="J72" s="301" t="s">
        <v>260</v>
      </c>
      <c r="K72" s="302" t="s">
        <v>261</v>
      </c>
    </row>
    <row r="73" spans="10:11" ht="15">
      <c r="J73" s="301" t="s">
        <v>262</v>
      </c>
      <c r="K73" s="302" t="s">
        <v>263</v>
      </c>
    </row>
    <row r="74" spans="10:11" ht="15">
      <c r="J74" s="301" t="s">
        <v>264</v>
      </c>
      <c r="K74" s="302" t="s">
        <v>265</v>
      </c>
    </row>
    <row r="75" spans="10:11" ht="15">
      <c r="J75" s="301" t="s">
        <v>266</v>
      </c>
      <c r="K75" s="302" t="s">
        <v>267</v>
      </c>
    </row>
    <row r="76" spans="10:11" ht="15">
      <c r="J76" s="301" t="s">
        <v>268</v>
      </c>
      <c r="K76" s="302" t="s">
        <v>269</v>
      </c>
    </row>
    <row r="77" spans="10:11" ht="15">
      <c r="J77" s="301" t="s">
        <v>270</v>
      </c>
      <c r="K77" s="302" t="s">
        <v>271</v>
      </c>
    </row>
    <row r="78" spans="10:11" ht="15">
      <c r="J78" s="301" t="s">
        <v>272</v>
      </c>
      <c r="K78" s="302" t="s">
        <v>273</v>
      </c>
    </row>
    <row r="79" spans="10:11" ht="15">
      <c r="J79" s="301" t="s">
        <v>274</v>
      </c>
      <c r="K79" s="302" t="s">
        <v>275</v>
      </c>
    </row>
    <row r="80" spans="10:11" ht="15">
      <c r="J80" s="301" t="s">
        <v>276</v>
      </c>
      <c r="K80" s="302" t="s">
        <v>277</v>
      </c>
    </row>
    <row r="81" spans="10:11" ht="15">
      <c r="J81" s="301" t="s">
        <v>278</v>
      </c>
      <c r="K81" s="302" t="s">
        <v>279</v>
      </c>
    </row>
    <row r="82" spans="10:11" ht="15">
      <c r="J82" s="301" t="s">
        <v>280</v>
      </c>
      <c r="K82" s="302" t="s">
        <v>281</v>
      </c>
    </row>
    <row r="83" spans="10:11" ht="15">
      <c r="J83" s="301" t="s">
        <v>282</v>
      </c>
      <c r="K83" s="302" t="s">
        <v>283</v>
      </c>
    </row>
    <row r="84" spans="10:11" ht="15">
      <c r="J84" s="301" t="s">
        <v>284</v>
      </c>
      <c r="K84" s="302" t="s">
        <v>285</v>
      </c>
    </row>
    <row r="85" spans="10:11" ht="15">
      <c r="J85" s="301" t="s">
        <v>286</v>
      </c>
      <c r="K85" s="302" t="s">
        <v>287</v>
      </c>
    </row>
    <row r="86" spans="10:11" ht="15">
      <c r="J86" s="301" t="s">
        <v>288</v>
      </c>
      <c r="K86" s="302" t="s">
        <v>289</v>
      </c>
    </row>
    <row r="87" spans="10:11" ht="15">
      <c r="J87" s="301" t="s">
        <v>290</v>
      </c>
      <c r="K87" s="302" t="s">
        <v>291</v>
      </c>
    </row>
    <row r="88" spans="10:11" ht="15">
      <c r="J88" s="301" t="s">
        <v>292</v>
      </c>
      <c r="K88" s="302" t="s">
        <v>293</v>
      </c>
    </row>
    <row r="89" spans="10:11" ht="15">
      <c r="J89" s="301" t="s">
        <v>294</v>
      </c>
      <c r="K89" s="302" t="s">
        <v>295</v>
      </c>
    </row>
    <row r="90" spans="10:11" ht="15">
      <c r="J90" s="301" t="s">
        <v>296</v>
      </c>
      <c r="K90" s="302" t="s">
        <v>297</v>
      </c>
    </row>
    <row r="91" spans="10:11" ht="15">
      <c r="J91" s="301" t="s">
        <v>298</v>
      </c>
      <c r="K91" s="302" t="s">
        <v>299</v>
      </c>
    </row>
    <row r="92" spans="10:11" ht="15">
      <c r="J92" s="301" t="s">
        <v>300</v>
      </c>
      <c r="K92" s="302" t="s">
        <v>301</v>
      </c>
    </row>
    <row r="93" spans="10:11" ht="15">
      <c r="J93" s="301" t="s">
        <v>302</v>
      </c>
      <c r="K93" s="302" t="s">
        <v>303</v>
      </c>
    </row>
    <row r="94" spans="10:11" ht="15">
      <c r="J94" s="301" t="s">
        <v>304</v>
      </c>
      <c r="K94" s="302" t="s">
        <v>305</v>
      </c>
    </row>
    <row r="95" spans="10:11" ht="15">
      <c r="J95" s="301" t="s">
        <v>306</v>
      </c>
      <c r="K95" s="302" t="s">
        <v>307</v>
      </c>
    </row>
    <row r="96" spans="10:11" ht="15">
      <c r="J96" s="301" t="s">
        <v>308</v>
      </c>
      <c r="K96" s="302" t="s">
        <v>309</v>
      </c>
    </row>
    <row r="97" spans="10:11" ht="15">
      <c r="J97" s="301" t="s">
        <v>310</v>
      </c>
      <c r="K97" s="302" t="s">
        <v>311</v>
      </c>
    </row>
    <row r="98" spans="10:11" ht="15">
      <c r="J98" s="301" t="s">
        <v>312</v>
      </c>
      <c r="K98" s="302" t="s">
        <v>313</v>
      </c>
    </row>
    <row r="99" spans="10:11" ht="15">
      <c r="J99" s="301" t="s">
        <v>314</v>
      </c>
      <c r="K99" s="302" t="s">
        <v>315</v>
      </c>
    </row>
    <row r="100" spans="10:11" ht="15">
      <c r="J100" s="301" t="s">
        <v>316</v>
      </c>
      <c r="K100" s="302" t="s">
        <v>317</v>
      </c>
    </row>
    <row r="101" spans="10:11" ht="15">
      <c r="J101" s="301" t="s">
        <v>318</v>
      </c>
      <c r="K101" s="302" t="s">
        <v>319</v>
      </c>
    </row>
    <row r="102" spans="10:11" ht="15">
      <c r="J102" s="301" t="s">
        <v>320</v>
      </c>
      <c r="K102" s="302" t="s">
        <v>321</v>
      </c>
    </row>
    <row r="103" spans="10:11" ht="15">
      <c r="J103" s="301" t="s">
        <v>322</v>
      </c>
      <c r="K103" s="302" t="s">
        <v>323</v>
      </c>
    </row>
    <row r="104" spans="10:11" ht="15">
      <c r="J104" s="301" t="s">
        <v>324</v>
      </c>
      <c r="K104" s="302" t="s">
        <v>325</v>
      </c>
    </row>
    <row r="105" spans="10:11" ht="15">
      <c r="J105" s="301" t="s">
        <v>326</v>
      </c>
      <c r="K105" s="302" t="s">
        <v>327</v>
      </c>
    </row>
    <row r="106" spans="10:11" ht="15">
      <c r="J106" s="301" t="s">
        <v>328</v>
      </c>
      <c r="K106" s="302" t="s">
        <v>329</v>
      </c>
    </row>
    <row r="107" spans="10:11" ht="15">
      <c r="J107" s="301" t="s">
        <v>330</v>
      </c>
      <c r="K107" s="302" t="s">
        <v>331</v>
      </c>
    </row>
    <row r="108" spans="10:11" ht="15">
      <c r="J108" s="301" t="s">
        <v>332</v>
      </c>
      <c r="K108" s="302" t="s">
        <v>99</v>
      </c>
    </row>
    <row r="109" spans="10:11" ht="15">
      <c r="J109" s="301" t="s">
        <v>333</v>
      </c>
      <c r="K109" s="302" t="s">
        <v>334</v>
      </c>
    </row>
    <row r="110" spans="10:11" ht="15">
      <c r="J110" s="301" t="s">
        <v>335</v>
      </c>
      <c r="K110" s="302" t="s">
        <v>336</v>
      </c>
    </row>
    <row r="111" spans="10:11" ht="15">
      <c r="J111" s="301" t="s">
        <v>337</v>
      </c>
      <c r="K111" s="302" t="s">
        <v>338</v>
      </c>
    </row>
    <row r="112" spans="10:11" ht="15">
      <c r="J112" s="301" t="s">
        <v>339</v>
      </c>
      <c r="K112" s="302" t="s">
        <v>340</v>
      </c>
    </row>
    <row r="113" spans="10:11" ht="15">
      <c r="J113" s="301" t="s">
        <v>341</v>
      </c>
      <c r="K113" s="302" t="s">
        <v>342</v>
      </c>
    </row>
    <row r="114" spans="10:11" ht="15">
      <c r="J114" s="301" t="s">
        <v>343</v>
      </c>
      <c r="K114" s="302" t="s">
        <v>344</v>
      </c>
    </row>
    <row r="115" spans="10:11" ht="15">
      <c r="J115" s="301" t="s">
        <v>345</v>
      </c>
      <c r="K115" s="302" t="s">
        <v>346</v>
      </c>
    </row>
    <row r="116" spans="10:11" ht="15">
      <c r="J116" s="301" t="s">
        <v>347</v>
      </c>
      <c r="K116" s="302" t="s">
        <v>348</v>
      </c>
    </row>
    <row r="117" spans="10:11" ht="15">
      <c r="J117" s="301" t="s">
        <v>349</v>
      </c>
      <c r="K117" s="302" t="s">
        <v>350</v>
      </c>
    </row>
    <row r="118" spans="10:11" ht="15">
      <c r="J118" s="301" t="s">
        <v>351</v>
      </c>
      <c r="K118" s="302" t="s">
        <v>352</v>
      </c>
    </row>
    <row r="119" spans="10:11" ht="15">
      <c r="J119" s="301" t="s">
        <v>353</v>
      </c>
      <c r="K119" s="302" t="s">
        <v>354</v>
      </c>
    </row>
    <row r="120" spans="10:11" ht="15">
      <c r="J120" s="301" t="s">
        <v>355</v>
      </c>
      <c r="K120" s="302" t="s">
        <v>356</v>
      </c>
    </row>
    <row r="121" spans="10:11" ht="15">
      <c r="J121" s="301" t="s">
        <v>357</v>
      </c>
      <c r="K121" s="302" t="s">
        <v>358</v>
      </c>
    </row>
    <row r="122" spans="10:11" ht="15">
      <c r="J122" s="301" t="s">
        <v>359</v>
      </c>
      <c r="K122" s="302" t="s">
        <v>360</v>
      </c>
    </row>
    <row r="123" spans="10:11" ht="15">
      <c r="J123" s="301" t="s">
        <v>361</v>
      </c>
      <c r="K123" s="302" t="s">
        <v>362</v>
      </c>
    </row>
    <row r="124" spans="10:11" ht="15">
      <c r="J124" s="301" t="s">
        <v>363</v>
      </c>
      <c r="K124" s="302" t="s">
        <v>364</v>
      </c>
    </row>
    <row r="125" spans="10:11" ht="15">
      <c r="J125" s="301" t="s">
        <v>365</v>
      </c>
      <c r="K125" s="302" t="s">
        <v>366</v>
      </c>
    </row>
    <row r="126" spans="10:11" ht="15">
      <c r="J126" s="301" t="s">
        <v>367</v>
      </c>
      <c r="K126" s="302" t="s">
        <v>368</v>
      </c>
    </row>
    <row r="127" spans="10:11" ht="15">
      <c r="J127" s="301" t="s">
        <v>369</v>
      </c>
      <c r="K127" s="302" t="s">
        <v>370</v>
      </c>
    </row>
    <row r="128" spans="10:11" ht="15">
      <c r="J128" s="301" t="s">
        <v>371</v>
      </c>
      <c r="K128" s="302" t="s">
        <v>372</v>
      </c>
    </row>
    <row r="129" spans="10:11" ht="15">
      <c r="J129" s="301" t="s">
        <v>373</v>
      </c>
      <c r="K129" s="302" t="s">
        <v>101</v>
      </c>
    </row>
    <row r="130" spans="10:11" ht="15">
      <c r="J130" s="301" t="s">
        <v>374</v>
      </c>
      <c r="K130" s="302" t="s">
        <v>375</v>
      </c>
    </row>
    <row r="131" spans="10:11" ht="15">
      <c r="J131" s="301" t="s">
        <v>376</v>
      </c>
      <c r="K131" s="302" t="s">
        <v>377</v>
      </c>
    </row>
    <row r="132" spans="10:11" ht="15">
      <c r="J132" s="301" t="s">
        <v>378</v>
      </c>
      <c r="K132" s="302" t="s">
        <v>379</v>
      </c>
    </row>
    <row r="133" spans="10:11" ht="15">
      <c r="J133" s="301" t="s">
        <v>380</v>
      </c>
      <c r="K133" s="302" t="s">
        <v>381</v>
      </c>
    </row>
    <row r="134" spans="10:11" ht="15">
      <c r="J134" s="301" t="s">
        <v>382</v>
      </c>
      <c r="K134" s="302" t="s">
        <v>383</v>
      </c>
    </row>
    <row r="135" spans="10:11" ht="15">
      <c r="J135" s="301" t="s">
        <v>384</v>
      </c>
      <c r="K135" s="302" t="s">
        <v>385</v>
      </c>
    </row>
    <row r="136" spans="10:11" ht="15">
      <c r="J136" s="301" t="s">
        <v>386</v>
      </c>
      <c r="K136" s="302" t="s">
        <v>387</v>
      </c>
    </row>
    <row r="137" spans="10:11" ht="15">
      <c r="J137" s="301" t="s">
        <v>388</v>
      </c>
      <c r="K137" s="302" t="s">
        <v>389</v>
      </c>
    </row>
    <row r="138" spans="10:11" ht="15">
      <c r="J138" s="301" t="s">
        <v>390</v>
      </c>
      <c r="K138" s="302" t="s">
        <v>391</v>
      </c>
    </row>
    <row r="139" spans="10:11" ht="15">
      <c r="J139" s="301" t="s">
        <v>392</v>
      </c>
      <c r="K139" s="302" t="s">
        <v>393</v>
      </c>
    </row>
    <row r="140" spans="10:11" ht="15">
      <c r="J140" s="301" t="s">
        <v>394</v>
      </c>
      <c r="K140" s="302" t="s">
        <v>395</v>
      </c>
    </row>
    <row r="141" spans="10:11" ht="15">
      <c r="J141" s="301" t="s">
        <v>396</v>
      </c>
      <c r="K141" s="302" t="s">
        <v>397</v>
      </c>
    </row>
    <row r="142" spans="10:11" ht="15">
      <c r="J142" s="301" t="s">
        <v>398</v>
      </c>
      <c r="K142" s="302" t="s">
        <v>399</v>
      </c>
    </row>
    <row r="143" spans="10:11" ht="15">
      <c r="J143" s="301" t="s">
        <v>400</v>
      </c>
      <c r="K143" s="302" t="s">
        <v>401</v>
      </c>
    </row>
    <row r="144" spans="10:11" ht="15">
      <c r="J144" s="301" t="s">
        <v>402</v>
      </c>
      <c r="K144" s="302" t="s">
        <v>403</v>
      </c>
    </row>
    <row r="145" spans="10:11" ht="15">
      <c r="J145" s="301" t="s">
        <v>404</v>
      </c>
      <c r="K145" s="302" t="s">
        <v>405</v>
      </c>
    </row>
    <row r="146" spans="10:11" ht="15">
      <c r="J146" s="301" t="s">
        <v>406</v>
      </c>
      <c r="K146" s="302" t="s">
        <v>407</v>
      </c>
    </row>
    <row r="147" spans="10:11" ht="15">
      <c r="J147" s="301" t="s">
        <v>408</v>
      </c>
      <c r="K147" s="302" t="s">
        <v>409</v>
      </c>
    </row>
    <row r="148" spans="10:11" ht="15">
      <c r="J148" s="301" t="s">
        <v>410</v>
      </c>
      <c r="K148" s="302" t="s">
        <v>411</v>
      </c>
    </row>
    <row r="149" spans="10:11" ht="15">
      <c r="J149" s="301" t="s">
        <v>412</v>
      </c>
      <c r="K149" s="302" t="s">
        <v>413</v>
      </c>
    </row>
    <row r="150" spans="10:11" ht="15">
      <c r="J150" s="301" t="s">
        <v>414</v>
      </c>
      <c r="K150" s="302" t="s">
        <v>415</v>
      </c>
    </row>
    <row r="151" spans="10:11" ht="15">
      <c r="J151" s="301" t="s">
        <v>416</v>
      </c>
      <c r="K151" s="302" t="s">
        <v>417</v>
      </c>
    </row>
    <row r="152" spans="10:11" ht="15">
      <c r="J152" s="301" t="s">
        <v>418</v>
      </c>
      <c r="K152" s="302" t="s">
        <v>419</v>
      </c>
    </row>
    <row r="153" spans="10:11" ht="15">
      <c r="J153" s="301" t="s">
        <v>420</v>
      </c>
      <c r="K153" s="302" t="s">
        <v>421</v>
      </c>
    </row>
    <row r="154" spans="10:11" ht="15">
      <c r="J154" s="301" t="s">
        <v>422</v>
      </c>
      <c r="K154" s="302" t="s">
        <v>423</v>
      </c>
    </row>
    <row r="155" spans="10:11" ht="15">
      <c r="J155" s="301" t="s">
        <v>424</v>
      </c>
      <c r="K155" s="302" t="s">
        <v>425</v>
      </c>
    </row>
    <row r="156" spans="10:11" ht="15">
      <c r="J156" s="301" t="s">
        <v>426</v>
      </c>
      <c r="K156" s="302" t="s">
        <v>75</v>
      </c>
    </row>
    <row r="157" spans="10:11" ht="15">
      <c r="J157" s="301" t="s">
        <v>427</v>
      </c>
      <c r="K157" s="302" t="s">
        <v>428</v>
      </c>
    </row>
    <row r="158" spans="10:11" ht="15">
      <c r="J158" s="301" t="s">
        <v>429</v>
      </c>
      <c r="K158" s="302" t="s">
        <v>430</v>
      </c>
    </row>
    <row r="159" spans="10:11" ht="15">
      <c r="J159" s="301" t="s">
        <v>431</v>
      </c>
      <c r="K159" s="302" t="s">
        <v>432</v>
      </c>
    </row>
    <row r="160" spans="10:11" ht="15">
      <c r="J160" s="301" t="s">
        <v>433</v>
      </c>
      <c r="K160" s="302" t="s">
        <v>434</v>
      </c>
    </row>
    <row r="161" spans="10:11" ht="15">
      <c r="J161" s="301" t="s">
        <v>435</v>
      </c>
      <c r="K161" s="302" t="s">
        <v>436</v>
      </c>
    </row>
    <row r="162" spans="10:11" ht="15">
      <c r="J162" s="301" t="s">
        <v>437</v>
      </c>
      <c r="K162" s="302" t="s">
        <v>110</v>
      </c>
    </row>
    <row r="163" spans="10:11" ht="15">
      <c r="J163" s="301" t="s">
        <v>438</v>
      </c>
      <c r="K163" s="302" t="s">
        <v>439</v>
      </c>
    </row>
    <row r="164" spans="10:11" ht="15">
      <c r="J164" s="301" t="s">
        <v>440</v>
      </c>
      <c r="K164" s="302" t="s">
        <v>441</v>
      </c>
    </row>
    <row r="165" spans="10:11" ht="15">
      <c r="J165" s="301" t="s">
        <v>442</v>
      </c>
      <c r="K165" s="302" t="s">
        <v>443</v>
      </c>
    </row>
    <row r="166" spans="10:11" ht="15">
      <c r="J166" s="301" t="s">
        <v>444</v>
      </c>
      <c r="K166" s="302" t="s">
        <v>445</v>
      </c>
    </row>
    <row r="167" spans="10:11" ht="15">
      <c r="J167" s="301" t="s">
        <v>446</v>
      </c>
      <c r="K167" s="302" t="s">
        <v>112</v>
      </c>
    </row>
    <row r="168" spans="10:11" ht="15">
      <c r="J168" s="301" t="s">
        <v>447</v>
      </c>
      <c r="K168" s="302" t="s">
        <v>448</v>
      </c>
    </row>
    <row r="169" spans="10:11" ht="15">
      <c r="J169" s="301" t="s">
        <v>449</v>
      </c>
      <c r="K169" s="302" t="s">
        <v>114</v>
      </c>
    </row>
    <row r="170" spans="10:11" ht="15">
      <c r="J170" s="301" t="s">
        <v>450</v>
      </c>
      <c r="K170" s="302" t="s">
        <v>451</v>
      </c>
    </row>
    <row r="171" spans="10:11" ht="15">
      <c r="J171" s="301" t="s">
        <v>452</v>
      </c>
      <c r="K171" s="302" t="s">
        <v>453</v>
      </c>
    </row>
    <row r="172" spans="10:11" ht="15">
      <c r="J172" s="301" t="s">
        <v>454</v>
      </c>
      <c r="K172" s="302" t="s">
        <v>455</v>
      </c>
    </row>
    <row r="173" spans="10:11" ht="15">
      <c r="J173" s="301" t="s">
        <v>456</v>
      </c>
      <c r="K173" s="302" t="s">
        <v>457</v>
      </c>
    </row>
    <row r="174" spans="10:11" ht="15">
      <c r="J174" s="301" t="s">
        <v>458</v>
      </c>
      <c r="K174" s="302" t="s">
        <v>459</v>
      </c>
    </row>
    <row r="175" spans="10:11" ht="15">
      <c r="J175" s="301" t="s">
        <v>460</v>
      </c>
      <c r="K175" s="302" t="s">
        <v>461</v>
      </c>
    </row>
    <row r="176" spans="10:11" ht="15">
      <c r="J176" s="301" t="s">
        <v>462</v>
      </c>
      <c r="K176" s="302" t="s">
        <v>463</v>
      </c>
    </row>
    <row r="177" spans="10:11" ht="15">
      <c r="J177" s="301" t="s">
        <v>464</v>
      </c>
      <c r="K177" s="302" t="s">
        <v>465</v>
      </c>
    </row>
    <row r="178" spans="10:11" ht="15">
      <c r="J178" s="301" t="s">
        <v>466</v>
      </c>
      <c r="K178" s="302" t="s">
        <v>467</v>
      </c>
    </row>
    <row r="179" spans="10:11" ht="15">
      <c r="J179" s="301" t="s">
        <v>468</v>
      </c>
      <c r="K179" s="302" t="s">
        <v>469</v>
      </c>
    </row>
    <row r="180" spans="10:11" ht="15">
      <c r="J180" s="301" t="s">
        <v>470</v>
      </c>
      <c r="K180" s="302" t="s">
        <v>471</v>
      </c>
    </row>
    <row r="181" spans="10:11" ht="15">
      <c r="J181" s="301" t="s">
        <v>472</v>
      </c>
      <c r="K181" s="302" t="s">
        <v>473</v>
      </c>
    </row>
    <row r="182" spans="10:11" ht="15">
      <c r="J182" s="301" t="s">
        <v>474</v>
      </c>
      <c r="K182" s="302" t="s">
        <v>475</v>
      </c>
    </row>
    <row r="183" spans="10:11" ht="15">
      <c r="J183" s="301" t="s">
        <v>476</v>
      </c>
      <c r="K183" s="302" t="s">
        <v>477</v>
      </c>
    </row>
    <row r="184" spans="10:11" ht="15">
      <c r="J184" s="301" t="s">
        <v>478</v>
      </c>
      <c r="K184" s="302" t="s">
        <v>479</v>
      </c>
    </row>
    <row r="185" spans="10:11" ht="15">
      <c r="J185" s="301" t="s">
        <v>480</v>
      </c>
      <c r="K185" s="302" t="s">
        <v>481</v>
      </c>
    </row>
    <row r="186" spans="10:11" ht="15">
      <c r="J186" s="301" t="s">
        <v>482</v>
      </c>
      <c r="K186" s="302" t="s">
        <v>483</v>
      </c>
    </row>
    <row r="187" spans="10:11" ht="15">
      <c r="J187" s="301" t="s">
        <v>484</v>
      </c>
      <c r="K187" s="302" t="s">
        <v>485</v>
      </c>
    </row>
    <row r="188" spans="10:11" ht="15">
      <c r="J188" s="301" t="s">
        <v>486</v>
      </c>
      <c r="K188" s="302" t="s">
        <v>487</v>
      </c>
    </row>
    <row r="189" spans="10:11" ht="15">
      <c r="J189" s="301" t="s">
        <v>488</v>
      </c>
      <c r="K189" s="302" t="s">
        <v>489</v>
      </c>
    </row>
    <row r="190" spans="10:11" ht="15">
      <c r="J190" s="301" t="s">
        <v>490</v>
      </c>
      <c r="K190" s="302" t="s">
        <v>491</v>
      </c>
    </row>
    <row r="191" spans="10:11" ht="15">
      <c r="J191" s="301" t="s">
        <v>492</v>
      </c>
      <c r="K191" s="302" t="s">
        <v>493</v>
      </c>
    </row>
    <row r="192" spans="10:11" ht="15">
      <c r="J192" s="301" t="s">
        <v>494</v>
      </c>
      <c r="K192" s="302" t="s">
        <v>495</v>
      </c>
    </row>
    <row r="193" spans="10:11" ht="15">
      <c r="J193" s="301" t="s">
        <v>496</v>
      </c>
      <c r="K193" s="302" t="s">
        <v>497</v>
      </c>
    </row>
    <row r="194" spans="10:11" ht="15">
      <c r="J194" s="301" t="s">
        <v>498</v>
      </c>
      <c r="K194" s="302" t="s">
        <v>499</v>
      </c>
    </row>
  </sheetData>
  <sheetProtection password="CAAF" sheet="1" objects="1" scenarios="1"/>
  <autoFilter ref="G1:K194"/>
  <mergeCells count="18">
    <mergeCell ref="D26:E26"/>
    <mergeCell ref="D27:E27"/>
    <mergeCell ref="D24:E24"/>
    <mergeCell ref="D25:E25"/>
    <mergeCell ref="D18:E18"/>
    <mergeCell ref="D19:E19"/>
    <mergeCell ref="D16:E16"/>
    <mergeCell ref="D17:E17"/>
    <mergeCell ref="D22:E22"/>
    <mergeCell ref="D23:E23"/>
    <mergeCell ref="D20:E20"/>
    <mergeCell ref="D21:E21"/>
    <mergeCell ref="D14:E14"/>
    <mergeCell ref="D15:E15"/>
    <mergeCell ref="A11:B11"/>
    <mergeCell ref="D11:E11"/>
    <mergeCell ref="D12:E12"/>
    <mergeCell ref="D13:E13"/>
  </mergeCells>
  <printOptions/>
  <pageMargins left="0.787401575" right="0.787401575" top="0.984251969" bottom="0.984251969" header="0.4921259845" footer="0.492125984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indexed="26"/>
  </sheetPr>
  <dimension ref="A1:M61"/>
  <sheetViews>
    <sheetView zoomScalePageLayoutView="0" workbookViewId="0" topLeftCell="A1">
      <selection activeCell="B23" sqref="B23"/>
    </sheetView>
  </sheetViews>
  <sheetFormatPr defaultColWidth="0" defaultRowHeight="15"/>
  <cols>
    <col min="1" max="1" width="2.3359375" style="136" customWidth="1"/>
    <col min="2" max="2" width="4.10546875" style="17" customWidth="1"/>
    <col min="3" max="3" width="10.88671875" style="3" customWidth="1"/>
    <col min="4" max="4" width="10.77734375" style="3" customWidth="1"/>
    <col min="5" max="5" width="3.77734375" style="124" customWidth="1"/>
    <col min="6" max="6" width="3.10546875" style="124" customWidth="1"/>
    <col min="7" max="7" width="3.21484375" style="124" customWidth="1"/>
    <col min="8" max="13" width="7.77734375" style="3" customWidth="1"/>
    <col min="14" max="14" width="0.23046875" style="3" customWidth="1"/>
    <col min="15" max="16384" width="0" style="3" hidden="1" customWidth="1"/>
  </cols>
  <sheetData>
    <row r="1" spans="1:13" ht="15">
      <c r="A1" s="231"/>
      <c r="B1" s="232"/>
      <c r="C1" s="194"/>
      <c r="D1" s="194"/>
      <c r="E1" s="233"/>
      <c r="F1" s="233"/>
      <c r="G1" s="233"/>
      <c r="H1" s="194"/>
      <c r="I1" s="194"/>
      <c r="J1" s="194"/>
      <c r="K1" s="194"/>
      <c r="L1" s="194"/>
      <c r="M1" s="265"/>
    </row>
    <row r="2" spans="1:13" ht="18" customHeight="1">
      <c r="A2" s="234"/>
      <c r="B2" s="151"/>
      <c r="C2" s="52"/>
      <c r="D2" s="52"/>
      <c r="E2" s="152"/>
      <c r="F2" s="152"/>
      <c r="G2" s="152"/>
      <c r="H2" s="52"/>
      <c r="I2" s="52"/>
      <c r="J2" s="14"/>
      <c r="K2" s="52"/>
      <c r="L2" s="52"/>
      <c r="M2" s="197"/>
    </row>
    <row r="3" spans="1:13" ht="11.25" customHeight="1">
      <c r="A3" s="235"/>
      <c r="B3" s="153"/>
      <c r="C3" s="153"/>
      <c r="D3" s="153"/>
      <c r="E3" s="154"/>
      <c r="F3" s="154"/>
      <c r="G3" s="154"/>
      <c r="H3" s="153"/>
      <c r="I3" s="153"/>
      <c r="J3" s="14"/>
      <c r="K3" s="14"/>
      <c r="L3" s="52"/>
      <c r="M3" s="197"/>
    </row>
    <row r="4" spans="1:13" ht="11.25" customHeight="1">
      <c r="A4" s="235"/>
      <c r="B4" s="153"/>
      <c r="C4" s="153"/>
      <c r="D4" s="153"/>
      <c r="E4" s="154"/>
      <c r="F4" s="154"/>
      <c r="G4" s="154"/>
      <c r="H4" s="153"/>
      <c r="I4" s="153"/>
      <c r="J4" s="14"/>
      <c r="K4" s="14"/>
      <c r="L4" s="52"/>
      <c r="M4" s="197"/>
    </row>
    <row r="5" spans="1:13" ht="11.25" customHeight="1">
      <c r="A5" s="235"/>
      <c r="B5" s="153"/>
      <c r="C5" s="153"/>
      <c r="D5" s="153"/>
      <c r="E5" s="154"/>
      <c r="F5" s="154"/>
      <c r="G5" s="154"/>
      <c r="H5" s="153"/>
      <c r="I5" s="153"/>
      <c r="J5" s="14"/>
      <c r="K5" s="14"/>
      <c r="L5" s="52"/>
      <c r="M5" s="197"/>
    </row>
    <row r="6" spans="1:13" ht="11.25" customHeight="1">
      <c r="A6" s="196"/>
      <c r="B6" s="155" t="str">
        <f>"Année "&amp;'DONNEES GENERALES'!$D$4</f>
        <v>Année 2023</v>
      </c>
      <c r="C6" s="155"/>
      <c r="D6" s="266"/>
      <c r="E6" s="156"/>
      <c r="F6" s="156"/>
      <c r="G6" s="152"/>
      <c r="H6" s="52"/>
      <c r="I6" s="52"/>
      <c r="J6" s="14"/>
      <c r="K6" s="14"/>
      <c r="L6" s="52"/>
      <c r="M6" s="197"/>
    </row>
    <row r="7" spans="1:13" ht="11.25" customHeight="1">
      <c r="A7" s="196"/>
      <c r="B7" s="157" t="str">
        <f>"Commune de "&amp;'DONNEES GENERALES'!D6</f>
        <v>Commune de A remplir</v>
      </c>
      <c r="C7" s="14"/>
      <c r="D7" s="14"/>
      <c r="E7" s="158"/>
      <c r="F7" s="158"/>
      <c r="G7" s="152"/>
      <c r="H7" s="52"/>
      <c r="I7" s="52"/>
      <c r="J7" s="14"/>
      <c r="K7" s="159"/>
      <c r="L7" s="52"/>
      <c r="M7" s="197"/>
    </row>
    <row r="8" spans="1:13" ht="11.25" customHeight="1">
      <c r="A8" s="196"/>
      <c r="B8" s="155" t="s">
        <v>39</v>
      </c>
      <c r="C8" s="160"/>
      <c r="D8" s="160"/>
      <c r="E8" s="156"/>
      <c r="F8" s="156"/>
      <c r="G8" s="152"/>
      <c r="H8" s="52"/>
      <c r="I8" s="164" t="s">
        <v>40</v>
      </c>
      <c r="J8" s="165"/>
      <c r="K8" s="165"/>
      <c r="L8" s="165"/>
      <c r="M8" s="267"/>
    </row>
    <row r="9" spans="1:13" ht="11.25" customHeight="1">
      <c r="A9" s="196"/>
      <c r="B9" s="161" t="s">
        <v>25</v>
      </c>
      <c r="C9" s="162"/>
      <c r="D9" s="162"/>
      <c r="E9" s="163"/>
      <c r="F9" s="163"/>
      <c r="G9" s="152"/>
      <c r="H9" s="52"/>
      <c r="I9" s="164"/>
      <c r="J9" s="165"/>
      <c r="K9" s="165"/>
      <c r="L9" s="165"/>
      <c r="M9" s="240"/>
    </row>
    <row r="10" spans="1:13" ht="11.25" customHeight="1">
      <c r="A10" s="234"/>
      <c r="B10" s="151"/>
      <c r="C10" s="52"/>
      <c r="D10" s="52"/>
      <c r="E10" s="152"/>
      <c r="F10" s="152"/>
      <c r="G10" s="152"/>
      <c r="H10" s="52"/>
      <c r="I10" s="52"/>
      <c r="J10" s="52"/>
      <c r="K10" s="52"/>
      <c r="L10" s="52"/>
      <c r="M10" s="240"/>
    </row>
    <row r="11" spans="1:13" ht="15" customHeight="1" thickBot="1">
      <c r="A11" s="234"/>
      <c r="B11" s="151"/>
      <c r="C11" s="52"/>
      <c r="D11" s="52"/>
      <c r="E11" s="152"/>
      <c r="F11" s="152"/>
      <c r="G11" s="152"/>
      <c r="H11" s="52"/>
      <c r="I11" s="52"/>
      <c r="J11" s="52"/>
      <c r="K11" s="52"/>
      <c r="L11" s="52"/>
      <c r="M11" s="197"/>
    </row>
    <row r="12" spans="1:13" ht="15" customHeight="1">
      <c r="A12" s="364" t="s">
        <v>508</v>
      </c>
      <c r="B12" s="365"/>
      <c r="C12" s="365"/>
      <c r="D12" s="365"/>
      <c r="E12" s="365"/>
      <c r="F12" s="365"/>
      <c r="G12" s="366"/>
      <c r="H12" s="385" t="s">
        <v>2</v>
      </c>
      <c r="I12" s="387" t="s">
        <v>1</v>
      </c>
      <c r="J12" s="382" t="s">
        <v>3</v>
      </c>
      <c r="K12" s="383"/>
      <c r="L12" s="383"/>
      <c r="M12" s="384"/>
    </row>
    <row r="13" spans="1:13" ht="26.25" customHeight="1">
      <c r="A13" s="367"/>
      <c r="B13" s="368"/>
      <c r="C13" s="368"/>
      <c r="D13" s="368"/>
      <c r="E13" s="368"/>
      <c r="F13" s="368"/>
      <c r="G13" s="369"/>
      <c r="H13" s="386"/>
      <c r="I13" s="388"/>
      <c r="J13" s="389" t="s">
        <v>4</v>
      </c>
      <c r="K13" s="390"/>
      <c r="L13" s="391" t="s">
        <v>5</v>
      </c>
      <c r="M13" s="392"/>
    </row>
    <row r="14" spans="1:13" s="2" customFormat="1" ht="26.25" customHeight="1">
      <c r="A14" s="370"/>
      <c r="B14" s="371"/>
      <c r="C14" s="371"/>
      <c r="D14" s="371"/>
      <c r="E14" s="371"/>
      <c r="F14" s="371"/>
      <c r="G14" s="372"/>
      <c r="H14" s="386"/>
      <c r="I14" s="388"/>
      <c r="J14" s="270" t="s">
        <v>2</v>
      </c>
      <c r="K14" s="271" t="s">
        <v>1</v>
      </c>
      <c r="L14" s="272" t="s">
        <v>2</v>
      </c>
      <c r="M14" s="273" t="s">
        <v>1</v>
      </c>
    </row>
    <row r="15" spans="1:13" s="2" customFormat="1" ht="15" customHeight="1">
      <c r="A15" s="393" t="s">
        <v>41</v>
      </c>
      <c r="B15" s="394"/>
      <c r="C15" s="134" t="s">
        <v>43</v>
      </c>
      <c r="D15" s="134" t="s">
        <v>44</v>
      </c>
      <c r="E15" s="135" t="s">
        <v>6</v>
      </c>
      <c r="F15" s="139" t="s">
        <v>45</v>
      </c>
      <c r="G15" s="140" t="s">
        <v>46</v>
      </c>
      <c r="H15" s="141" t="s">
        <v>548</v>
      </c>
      <c r="I15" s="142" t="s">
        <v>548</v>
      </c>
      <c r="J15" s="274" t="s">
        <v>548</v>
      </c>
      <c r="K15" s="275" t="s">
        <v>548</v>
      </c>
      <c r="L15" s="275" t="s">
        <v>548</v>
      </c>
      <c r="M15" s="276" t="s">
        <v>548</v>
      </c>
    </row>
    <row r="16" spans="1:13" ht="13.5" customHeight="1">
      <c r="A16" s="289" t="s">
        <v>42</v>
      </c>
      <c r="B16" s="245"/>
      <c r="C16" s="245"/>
      <c r="D16" s="245"/>
      <c r="E16" s="246"/>
      <c r="F16" s="247"/>
      <c r="G16" s="248"/>
      <c r="H16" s="249"/>
      <c r="I16" s="250"/>
      <c r="J16" s="125"/>
      <c r="K16" s="126"/>
      <c r="L16" s="277">
        <f aca="true" t="shared" si="0" ref="L16:M19">IF((H16="")*AND(I16="")*AND(J16="")*AND(K16=""),"",H16-J16)</f>
      </c>
      <c r="M16" s="277">
        <f t="shared" si="0"/>
      </c>
    </row>
    <row r="17" spans="1:13" ht="13.5" customHeight="1">
      <c r="A17" s="290" t="s">
        <v>42</v>
      </c>
      <c r="B17" s="251"/>
      <c r="C17" s="251"/>
      <c r="D17" s="251"/>
      <c r="E17" s="252"/>
      <c r="F17" s="253"/>
      <c r="G17" s="254"/>
      <c r="H17" s="255"/>
      <c r="I17" s="256"/>
      <c r="J17" s="128"/>
      <c r="K17" s="129"/>
      <c r="L17" s="278">
        <f t="shared" si="0"/>
      </c>
      <c r="M17" s="278">
        <f t="shared" si="0"/>
      </c>
    </row>
    <row r="18" spans="1:13" ht="13.5" customHeight="1">
      <c r="A18" s="290" t="s">
        <v>42</v>
      </c>
      <c r="B18" s="257"/>
      <c r="C18" s="257"/>
      <c r="D18" s="257"/>
      <c r="E18" s="258"/>
      <c r="F18" s="259"/>
      <c r="G18" s="260"/>
      <c r="H18" s="261"/>
      <c r="I18" s="262"/>
      <c r="J18" s="131"/>
      <c r="K18" s="132"/>
      <c r="L18" s="279">
        <f t="shared" si="0"/>
      </c>
      <c r="M18" s="279">
        <f t="shared" si="0"/>
      </c>
    </row>
    <row r="19" spans="1:13" ht="13.5" customHeight="1">
      <c r="A19" s="290" t="s">
        <v>42</v>
      </c>
      <c r="B19" s="257"/>
      <c r="C19" s="257"/>
      <c r="D19" s="257"/>
      <c r="E19" s="258"/>
      <c r="F19" s="259"/>
      <c r="G19" s="260"/>
      <c r="H19" s="261"/>
      <c r="I19" s="262"/>
      <c r="J19" s="131"/>
      <c r="K19" s="132"/>
      <c r="L19" s="279">
        <f t="shared" si="0"/>
      </c>
      <c r="M19" s="279">
        <f t="shared" si="0"/>
      </c>
    </row>
    <row r="20" spans="1:13" ht="13.5" customHeight="1">
      <c r="A20" s="290" t="s">
        <v>42</v>
      </c>
      <c r="B20" s="257"/>
      <c r="C20" s="257"/>
      <c r="D20" s="257"/>
      <c r="E20" s="258"/>
      <c r="F20" s="259"/>
      <c r="G20" s="260"/>
      <c r="H20" s="261"/>
      <c r="I20" s="262"/>
      <c r="J20" s="131"/>
      <c r="K20" s="132"/>
      <c r="L20" s="279">
        <f aca="true" t="shared" si="1" ref="L20:L56">IF((H20="")*AND(I20="")*AND(J20="")*AND(K20=""),"",H20-J20)</f>
      </c>
      <c r="M20" s="279">
        <f aca="true" t="shared" si="2" ref="M20:M56">IF((I20="")*AND(J20="")*AND(K20="")*AND(L20=""),"",I20-K20)</f>
      </c>
    </row>
    <row r="21" spans="1:13" ht="13.5" customHeight="1">
      <c r="A21" s="290" t="s">
        <v>42</v>
      </c>
      <c r="B21" s="257"/>
      <c r="C21" s="257"/>
      <c r="D21" s="257"/>
      <c r="E21" s="258"/>
      <c r="F21" s="259"/>
      <c r="G21" s="260"/>
      <c r="H21" s="261"/>
      <c r="I21" s="262"/>
      <c r="J21" s="131"/>
      <c r="K21" s="132"/>
      <c r="L21" s="279">
        <f t="shared" si="1"/>
      </c>
      <c r="M21" s="279">
        <f t="shared" si="2"/>
      </c>
    </row>
    <row r="22" spans="1:13" ht="13.5" customHeight="1">
      <c r="A22" s="290" t="s">
        <v>42</v>
      </c>
      <c r="B22" s="257"/>
      <c r="C22" s="257"/>
      <c r="D22" s="257"/>
      <c r="E22" s="258"/>
      <c r="F22" s="259"/>
      <c r="G22" s="260"/>
      <c r="H22" s="261"/>
      <c r="I22" s="262"/>
      <c r="J22" s="131"/>
      <c r="K22" s="132"/>
      <c r="L22" s="279">
        <f t="shared" si="1"/>
      </c>
      <c r="M22" s="279">
        <f t="shared" si="2"/>
      </c>
    </row>
    <row r="23" spans="1:13" ht="13.5" customHeight="1">
      <c r="A23" s="290" t="s">
        <v>42</v>
      </c>
      <c r="B23" s="257"/>
      <c r="C23" s="257"/>
      <c r="D23" s="257"/>
      <c r="E23" s="258"/>
      <c r="F23" s="259"/>
      <c r="G23" s="260"/>
      <c r="H23" s="261"/>
      <c r="I23" s="262"/>
      <c r="J23" s="131"/>
      <c r="K23" s="132"/>
      <c r="L23" s="279">
        <f t="shared" si="1"/>
      </c>
      <c r="M23" s="279">
        <f t="shared" si="2"/>
      </c>
    </row>
    <row r="24" spans="1:13" ht="13.5" customHeight="1">
      <c r="A24" s="290" t="s">
        <v>42</v>
      </c>
      <c r="B24" s="257"/>
      <c r="C24" s="257"/>
      <c r="D24" s="257"/>
      <c r="E24" s="258"/>
      <c r="F24" s="259"/>
      <c r="G24" s="260"/>
      <c r="H24" s="261"/>
      <c r="I24" s="262"/>
      <c r="J24" s="131"/>
      <c r="K24" s="132"/>
      <c r="L24" s="279">
        <f t="shared" si="1"/>
      </c>
      <c r="M24" s="279">
        <f t="shared" si="2"/>
      </c>
    </row>
    <row r="25" spans="1:13" ht="13.5" customHeight="1">
      <c r="A25" s="290" t="s">
        <v>42</v>
      </c>
      <c r="B25" s="257"/>
      <c r="C25" s="257"/>
      <c r="D25" s="257"/>
      <c r="E25" s="258"/>
      <c r="F25" s="259"/>
      <c r="G25" s="260"/>
      <c r="H25" s="261"/>
      <c r="I25" s="262"/>
      <c r="J25" s="131"/>
      <c r="K25" s="132"/>
      <c r="L25" s="279">
        <f t="shared" si="1"/>
      </c>
      <c r="M25" s="279">
        <f t="shared" si="2"/>
      </c>
    </row>
    <row r="26" spans="1:13" ht="13.5" customHeight="1">
      <c r="A26" s="290" t="s">
        <v>42</v>
      </c>
      <c r="B26" s="257"/>
      <c r="C26" s="257"/>
      <c r="D26" s="257"/>
      <c r="E26" s="258"/>
      <c r="F26" s="259"/>
      <c r="G26" s="260"/>
      <c r="H26" s="261"/>
      <c r="I26" s="262"/>
      <c r="J26" s="131"/>
      <c r="K26" s="132"/>
      <c r="L26" s="279">
        <f t="shared" si="1"/>
      </c>
      <c r="M26" s="279">
        <f t="shared" si="2"/>
      </c>
    </row>
    <row r="27" spans="1:13" ht="13.5" customHeight="1">
      <c r="A27" s="290" t="s">
        <v>42</v>
      </c>
      <c r="B27" s="257"/>
      <c r="C27" s="257"/>
      <c r="D27" s="257"/>
      <c r="E27" s="258"/>
      <c r="F27" s="259"/>
      <c r="G27" s="260"/>
      <c r="H27" s="261"/>
      <c r="I27" s="262"/>
      <c r="J27" s="131"/>
      <c r="K27" s="132"/>
      <c r="L27" s="279">
        <f t="shared" si="1"/>
      </c>
      <c r="M27" s="279">
        <f t="shared" si="2"/>
      </c>
    </row>
    <row r="28" spans="1:13" ht="13.5" customHeight="1">
      <c r="A28" s="290" t="s">
        <v>42</v>
      </c>
      <c r="B28" s="257"/>
      <c r="C28" s="257"/>
      <c r="D28" s="257"/>
      <c r="E28" s="258"/>
      <c r="F28" s="259"/>
      <c r="G28" s="260"/>
      <c r="H28" s="261"/>
      <c r="I28" s="262"/>
      <c r="J28" s="131"/>
      <c r="K28" s="132"/>
      <c r="L28" s="279">
        <f t="shared" si="1"/>
      </c>
      <c r="M28" s="279">
        <f t="shared" si="2"/>
      </c>
    </row>
    <row r="29" spans="1:13" ht="13.5" customHeight="1">
      <c r="A29" s="290" t="s">
        <v>42</v>
      </c>
      <c r="B29" s="257"/>
      <c r="C29" s="257"/>
      <c r="D29" s="257"/>
      <c r="E29" s="258"/>
      <c r="F29" s="259"/>
      <c r="G29" s="260"/>
      <c r="H29" s="261"/>
      <c r="I29" s="262"/>
      <c r="J29" s="131"/>
      <c r="K29" s="132"/>
      <c r="L29" s="279">
        <f t="shared" si="1"/>
      </c>
      <c r="M29" s="279">
        <f t="shared" si="2"/>
      </c>
    </row>
    <row r="30" spans="1:13" ht="13.5" customHeight="1">
      <c r="A30" s="290" t="s">
        <v>42</v>
      </c>
      <c r="B30" s="257"/>
      <c r="C30" s="257"/>
      <c r="D30" s="257"/>
      <c r="E30" s="258"/>
      <c r="F30" s="259"/>
      <c r="G30" s="260"/>
      <c r="H30" s="261"/>
      <c r="I30" s="262"/>
      <c r="J30" s="131"/>
      <c r="K30" s="132"/>
      <c r="L30" s="279">
        <f t="shared" si="1"/>
      </c>
      <c r="M30" s="279">
        <f t="shared" si="2"/>
      </c>
    </row>
    <row r="31" spans="1:13" ht="13.5" customHeight="1">
      <c r="A31" s="290" t="s">
        <v>42</v>
      </c>
      <c r="B31" s="257"/>
      <c r="C31" s="257"/>
      <c r="D31" s="257"/>
      <c r="E31" s="258"/>
      <c r="F31" s="259"/>
      <c r="G31" s="260"/>
      <c r="H31" s="261"/>
      <c r="I31" s="262"/>
      <c r="J31" s="131"/>
      <c r="K31" s="132"/>
      <c r="L31" s="279">
        <f t="shared" si="1"/>
      </c>
      <c r="M31" s="279">
        <f t="shared" si="2"/>
      </c>
    </row>
    <row r="32" spans="1:13" ht="13.5" customHeight="1">
      <c r="A32" s="290" t="s">
        <v>42</v>
      </c>
      <c r="B32" s="257"/>
      <c r="C32" s="257"/>
      <c r="D32" s="257"/>
      <c r="E32" s="258"/>
      <c r="F32" s="259"/>
      <c r="G32" s="260"/>
      <c r="H32" s="261"/>
      <c r="I32" s="262"/>
      <c r="J32" s="131"/>
      <c r="K32" s="132"/>
      <c r="L32" s="279">
        <f t="shared" si="1"/>
      </c>
      <c r="M32" s="279">
        <f t="shared" si="2"/>
      </c>
    </row>
    <row r="33" spans="1:13" ht="13.5" customHeight="1">
      <c r="A33" s="290" t="s">
        <v>42</v>
      </c>
      <c r="B33" s="257"/>
      <c r="C33" s="257"/>
      <c r="D33" s="257"/>
      <c r="E33" s="258"/>
      <c r="F33" s="259"/>
      <c r="G33" s="260"/>
      <c r="H33" s="261"/>
      <c r="I33" s="262"/>
      <c r="J33" s="131"/>
      <c r="K33" s="132"/>
      <c r="L33" s="279">
        <f t="shared" si="1"/>
      </c>
      <c r="M33" s="279">
        <f t="shared" si="2"/>
      </c>
    </row>
    <row r="34" spans="1:13" ht="13.5" customHeight="1">
      <c r="A34" s="290" t="s">
        <v>42</v>
      </c>
      <c r="B34" s="257"/>
      <c r="C34" s="257"/>
      <c r="D34" s="257"/>
      <c r="E34" s="258"/>
      <c r="F34" s="259"/>
      <c r="G34" s="260"/>
      <c r="H34" s="261"/>
      <c r="I34" s="262"/>
      <c r="J34" s="131"/>
      <c r="K34" s="132"/>
      <c r="L34" s="279">
        <f t="shared" si="1"/>
      </c>
      <c r="M34" s="279">
        <f t="shared" si="2"/>
      </c>
    </row>
    <row r="35" spans="1:13" ht="13.5" customHeight="1">
      <c r="A35" s="290" t="s">
        <v>42</v>
      </c>
      <c r="B35" s="257"/>
      <c r="C35" s="257"/>
      <c r="D35" s="257"/>
      <c r="E35" s="258"/>
      <c r="F35" s="259"/>
      <c r="G35" s="260"/>
      <c r="H35" s="261"/>
      <c r="I35" s="262"/>
      <c r="J35" s="131"/>
      <c r="K35" s="132"/>
      <c r="L35" s="279">
        <f t="shared" si="1"/>
      </c>
      <c r="M35" s="279">
        <f t="shared" si="2"/>
      </c>
    </row>
    <row r="36" spans="1:13" ht="13.5" customHeight="1">
      <c r="A36" s="290" t="s">
        <v>42</v>
      </c>
      <c r="B36" s="257"/>
      <c r="C36" s="257"/>
      <c r="D36" s="257"/>
      <c r="E36" s="258"/>
      <c r="F36" s="259"/>
      <c r="G36" s="260"/>
      <c r="H36" s="261"/>
      <c r="I36" s="262"/>
      <c r="J36" s="131"/>
      <c r="K36" s="132"/>
      <c r="L36" s="279">
        <f t="shared" si="1"/>
      </c>
      <c r="M36" s="279">
        <f t="shared" si="2"/>
      </c>
    </row>
    <row r="37" spans="1:13" ht="13.5" customHeight="1">
      <c r="A37" s="290" t="s">
        <v>42</v>
      </c>
      <c r="B37" s="257"/>
      <c r="C37" s="257"/>
      <c r="D37" s="257"/>
      <c r="E37" s="258"/>
      <c r="F37" s="259"/>
      <c r="G37" s="260"/>
      <c r="H37" s="261"/>
      <c r="I37" s="262"/>
      <c r="J37" s="131"/>
      <c r="K37" s="132"/>
      <c r="L37" s="279">
        <f t="shared" si="1"/>
      </c>
      <c r="M37" s="279">
        <f t="shared" si="2"/>
      </c>
    </row>
    <row r="38" spans="1:13" ht="13.5" customHeight="1">
      <c r="A38" s="290" t="s">
        <v>42</v>
      </c>
      <c r="B38" s="257"/>
      <c r="C38" s="257"/>
      <c r="D38" s="257"/>
      <c r="E38" s="258"/>
      <c r="F38" s="259"/>
      <c r="G38" s="260"/>
      <c r="H38" s="261"/>
      <c r="I38" s="262"/>
      <c r="J38" s="131"/>
      <c r="K38" s="132"/>
      <c r="L38" s="279">
        <f t="shared" si="1"/>
      </c>
      <c r="M38" s="279">
        <f t="shared" si="2"/>
      </c>
    </row>
    <row r="39" spans="1:13" ht="13.5" customHeight="1">
      <c r="A39" s="290" t="s">
        <v>42</v>
      </c>
      <c r="B39" s="257"/>
      <c r="C39" s="257"/>
      <c r="D39" s="257"/>
      <c r="E39" s="258"/>
      <c r="F39" s="259"/>
      <c r="G39" s="260"/>
      <c r="H39" s="261"/>
      <c r="I39" s="262"/>
      <c r="J39" s="131"/>
      <c r="K39" s="132"/>
      <c r="L39" s="279">
        <f t="shared" si="1"/>
      </c>
      <c r="M39" s="279">
        <f t="shared" si="2"/>
      </c>
    </row>
    <row r="40" spans="1:13" ht="13.5" customHeight="1">
      <c r="A40" s="290" t="s">
        <v>42</v>
      </c>
      <c r="B40" s="257"/>
      <c r="C40" s="257"/>
      <c r="D40" s="257"/>
      <c r="E40" s="258"/>
      <c r="F40" s="259"/>
      <c r="G40" s="260"/>
      <c r="H40" s="261"/>
      <c r="I40" s="262"/>
      <c r="J40" s="131"/>
      <c r="K40" s="132"/>
      <c r="L40" s="279">
        <f t="shared" si="1"/>
      </c>
      <c r="M40" s="279">
        <f t="shared" si="2"/>
      </c>
    </row>
    <row r="41" spans="1:13" ht="13.5" customHeight="1">
      <c r="A41" s="290" t="s">
        <v>42</v>
      </c>
      <c r="B41" s="257"/>
      <c r="C41" s="257"/>
      <c r="D41" s="257"/>
      <c r="E41" s="258"/>
      <c r="F41" s="259"/>
      <c r="G41" s="260"/>
      <c r="H41" s="261"/>
      <c r="I41" s="262"/>
      <c r="J41" s="131"/>
      <c r="K41" s="132"/>
      <c r="L41" s="279">
        <f t="shared" si="1"/>
      </c>
      <c r="M41" s="279">
        <f t="shared" si="2"/>
      </c>
    </row>
    <row r="42" spans="1:13" ht="13.5" customHeight="1">
      <c r="A42" s="290" t="s">
        <v>42</v>
      </c>
      <c r="B42" s="257"/>
      <c r="C42" s="257"/>
      <c r="D42" s="257"/>
      <c r="E42" s="258"/>
      <c r="F42" s="259"/>
      <c r="G42" s="260"/>
      <c r="H42" s="261"/>
      <c r="I42" s="262"/>
      <c r="J42" s="131"/>
      <c r="K42" s="132"/>
      <c r="L42" s="279">
        <f t="shared" si="1"/>
      </c>
      <c r="M42" s="279">
        <f t="shared" si="2"/>
      </c>
    </row>
    <row r="43" spans="1:13" ht="13.5" customHeight="1">
      <c r="A43" s="290" t="s">
        <v>42</v>
      </c>
      <c r="B43" s="257"/>
      <c r="C43" s="257"/>
      <c r="D43" s="257"/>
      <c r="E43" s="258"/>
      <c r="F43" s="259"/>
      <c r="G43" s="260"/>
      <c r="H43" s="261"/>
      <c r="I43" s="262"/>
      <c r="J43" s="131"/>
      <c r="K43" s="132"/>
      <c r="L43" s="279">
        <f t="shared" si="1"/>
      </c>
      <c r="M43" s="279">
        <f t="shared" si="2"/>
      </c>
    </row>
    <row r="44" spans="1:13" ht="13.5" customHeight="1">
      <c r="A44" s="290" t="s">
        <v>42</v>
      </c>
      <c r="B44" s="257"/>
      <c r="C44" s="257"/>
      <c r="D44" s="257"/>
      <c r="E44" s="258"/>
      <c r="F44" s="259"/>
      <c r="G44" s="260"/>
      <c r="H44" s="261"/>
      <c r="I44" s="262"/>
      <c r="J44" s="131"/>
      <c r="K44" s="132"/>
      <c r="L44" s="279">
        <f t="shared" si="1"/>
      </c>
      <c r="M44" s="279">
        <f t="shared" si="2"/>
      </c>
    </row>
    <row r="45" spans="1:13" ht="13.5" customHeight="1">
      <c r="A45" s="290" t="s">
        <v>42</v>
      </c>
      <c r="B45" s="257"/>
      <c r="C45" s="257"/>
      <c r="D45" s="257"/>
      <c r="E45" s="258"/>
      <c r="F45" s="259"/>
      <c r="G45" s="260"/>
      <c r="H45" s="261"/>
      <c r="I45" s="262"/>
      <c r="J45" s="131"/>
      <c r="K45" s="132"/>
      <c r="L45" s="279">
        <f t="shared" si="1"/>
      </c>
      <c r="M45" s="279">
        <f t="shared" si="2"/>
      </c>
    </row>
    <row r="46" spans="1:13" ht="13.5" customHeight="1">
      <c r="A46" s="290" t="s">
        <v>42</v>
      </c>
      <c r="B46" s="257"/>
      <c r="C46" s="257"/>
      <c r="D46" s="257"/>
      <c r="E46" s="258"/>
      <c r="F46" s="259"/>
      <c r="G46" s="260"/>
      <c r="H46" s="261"/>
      <c r="I46" s="262"/>
      <c r="J46" s="131"/>
      <c r="K46" s="132"/>
      <c r="L46" s="279">
        <f t="shared" si="1"/>
      </c>
      <c r="M46" s="279">
        <f t="shared" si="2"/>
      </c>
    </row>
    <row r="47" spans="1:13" ht="13.5" customHeight="1">
      <c r="A47" s="290" t="s">
        <v>42</v>
      </c>
      <c r="B47" s="257"/>
      <c r="C47" s="257"/>
      <c r="D47" s="257"/>
      <c r="E47" s="258"/>
      <c r="F47" s="259"/>
      <c r="G47" s="260"/>
      <c r="H47" s="261"/>
      <c r="I47" s="262"/>
      <c r="J47" s="131"/>
      <c r="K47" s="132"/>
      <c r="L47" s="279">
        <f t="shared" si="1"/>
      </c>
      <c r="M47" s="279">
        <f t="shared" si="2"/>
      </c>
    </row>
    <row r="48" spans="1:13" ht="13.5" customHeight="1">
      <c r="A48" s="290" t="s">
        <v>42</v>
      </c>
      <c r="B48" s="257"/>
      <c r="C48" s="257"/>
      <c r="D48" s="257"/>
      <c r="E48" s="258"/>
      <c r="F48" s="259"/>
      <c r="G48" s="260"/>
      <c r="H48" s="261"/>
      <c r="I48" s="262"/>
      <c r="J48" s="131"/>
      <c r="K48" s="132"/>
      <c r="L48" s="279">
        <f t="shared" si="1"/>
      </c>
      <c r="M48" s="279">
        <f t="shared" si="2"/>
      </c>
    </row>
    <row r="49" spans="1:13" ht="13.5" customHeight="1">
      <c r="A49" s="290" t="s">
        <v>42</v>
      </c>
      <c r="B49" s="257"/>
      <c r="C49" s="257"/>
      <c r="D49" s="257"/>
      <c r="E49" s="258"/>
      <c r="F49" s="259"/>
      <c r="G49" s="260"/>
      <c r="H49" s="261"/>
      <c r="I49" s="262"/>
      <c r="J49" s="131"/>
      <c r="K49" s="132"/>
      <c r="L49" s="279">
        <f t="shared" si="1"/>
      </c>
      <c r="M49" s="279">
        <f t="shared" si="2"/>
      </c>
    </row>
    <row r="50" spans="1:13" ht="13.5" customHeight="1">
      <c r="A50" s="290" t="s">
        <v>42</v>
      </c>
      <c r="B50" s="257"/>
      <c r="C50" s="257"/>
      <c r="D50" s="257"/>
      <c r="E50" s="258"/>
      <c r="F50" s="259"/>
      <c r="G50" s="260"/>
      <c r="H50" s="261"/>
      <c r="I50" s="262"/>
      <c r="J50" s="131"/>
      <c r="K50" s="132"/>
      <c r="L50" s="279">
        <f t="shared" si="1"/>
      </c>
      <c r="M50" s="279">
        <f t="shared" si="2"/>
      </c>
    </row>
    <row r="51" spans="1:13" ht="13.5" customHeight="1">
      <c r="A51" s="290" t="s">
        <v>42</v>
      </c>
      <c r="B51" s="257"/>
      <c r="C51" s="257"/>
      <c r="D51" s="257"/>
      <c r="E51" s="258"/>
      <c r="F51" s="259"/>
      <c r="G51" s="260"/>
      <c r="H51" s="261"/>
      <c r="I51" s="262"/>
      <c r="J51" s="131"/>
      <c r="K51" s="132"/>
      <c r="L51" s="279">
        <f t="shared" si="1"/>
      </c>
      <c r="M51" s="279">
        <f t="shared" si="2"/>
      </c>
    </row>
    <row r="52" spans="1:13" ht="13.5" customHeight="1">
      <c r="A52" s="290" t="s">
        <v>42</v>
      </c>
      <c r="B52" s="257"/>
      <c r="C52" s="257"/>
      <c r="D52" s="257"/>
      <c r="E52" s="258"/>
      <c r="F52" s="259"/>
      <c r="G52" s="260"/>
      <c r="H52" s="261"/>
      <c r="I52" s="262"/>
      <c r="J52" s="131"/>
      <c r="K52" s="132"/>
      <c r="L52" s="279">
        <f t="shared" si="1"/>
      </c>
      <c r="M52" s="279">
        <f t="shared" si="2"/>
      </c>
    </row>
    <row r="53" spans="1:13" ht="13.5" customHeight="1">
      <c r="A53" s="290" t="s">
        <v>42</v>
      </c>
      <c r="B53" s="257"/>
      <c r="C53" s="257"/>
      <c r="D53" s="257"/>
      <c r="E53" s="258"/>
      <c r="F53" s="259"/>
      <c r="G53" s="260"/>
      <c r="H53" s="261"/>
      <c r="I53" s="262"/>
      <c r="J53" s="131"/>
      <c r="K53" s="132"/>
      <c r="L53" s="279">
        <f t="shared" si="1"/>
      </c>
      <c r="M53" s="279">
        <f t="shared" si="2"/>
      </c>
    </row>
    <row r="54" spans="1:13" ht="13.5" customHeight="1">
      <c r="A54" s="290" t="s">
        <v>42</v>
      </c>
      <c r="B54" s="257"/>
      <c r="C54" s="257"/>
      <c r="D54" s="257"/>
      <c r="E54" s="258"/>
      <c r="F54" s="259"/>
      <c r="G54" s="260"/>
      <c r="H54" s="261"/>
      <c r="I54" s="262"/>
      <c r="J54" s="131"/>
      <c r="K54" s="132"/>
      <c r="L54" s="279">
        <f t="shared" si="1"/>
      </c>
      <c r="M54" s="279">
        <f t="shared" si="2"/>
      </c>
    </row>
    <row r="55" spans="1:13" ht="13.5" customHeight="1">
      <c r="A55" s="290" t="s">
        <v>42</v>
      </c>
      <c r="B55" s="257"/>
      <c r="C55" s="257"/>
      <c r="D55" s="257"/>
      <c r="E55" s="258"/>
      <c r="F55" s="259"/>
      <c r="G55" s="260"/>
      <c r="H55" s="261"/>
      <c r="I55" s="262"/>
      <c r="J55" s="131"/>
      <c r="K55" s="132"/>
      <c r="L55" s="279">
        <f t="shared" si="1"/>
      </c>
      <c r="M55" s="279">
        <f t="shared" si="2"/>
      </c>
    </row>
    <row r="56" spans="1:13" ht="13.5" customHeight="1">
      <c r="A56" s="290" t="s">
        <v>42</v>
      </c>
      <c r="B56" s="257"/>
      <c r="C56" s="257"/>
      <c r="D56" s="257"/>
      <c r="E56" s="258"/>
      <c r="F56" s="259"/>
      <c r="G56" s="260"/>
      <c r="H56" s="261"/>
      <c r="I56" s="262"/>
      <c r="J56" s="131"/>
      <c r="K56" s="132"/>
      <c r="L56" s="279">
        <f t="shared" si="1"/>
      </c>
      <c r="M56" s="279">
        <f t="shared" si="2"/>
      </c>
    </row>
    <row r="57" spans="1:13" ht="13.5" customHeight="1">
      <c r="A57" s="291" t="s">
        <v>42</v>
      </c>
      <c r="B57" s="257"/>
      <c r="C57" s="257"/>
      <c r="D57" s="257"/>
      <c r="E57" s="258"/>
      <c r="F57" s="259"/>
      <c r="G57" s="260"/>
      <c r="H57" s="261"/>
      <c r="I57" s="262"/>
      <c r="J57" s="131"/>
      <c r="K57" s="132"/>
      <c r="L57" s="279">
        <f>IF((H57="")*AND(I57="")*AND(J57="")*AND(K57=""),"",H57-J57)</f>
      </c>
      <c r="M57" s="279">
        <f>IF((I57="")*AND(J57="")*AND(K57="")*AND(L57=""),"",I57-K57)</f>
      </c>
    </row>
    <row r="58" spans="1:13" ht="11.25" customHeight="1">
      <c r="A58" s="373" t="s">
        <v>534</v>
      </c>
      <c r="B58" s="374"/>
      <c r="C58" s="374"/>
      <c r="D58" s="374"/>
      <c r="E58" s="374"/>
      <c r="F58" s="374"/>
      <c r="G58" s="375"/>
      <c r="H58" s="8"/>
      <c r="I58" s="57"/>
      <c r="J58" s="280"/>
      <c r="K58" s="281"/>
      <c r="L58" s="282"/>
      <c r="M58" s="282"/>
    </row>
    <row r="59" spans="1:13" ht="15" customHeight="1">
      <c r="A59" s="376"/>
      <c r="B59" s="377"/>
      <c r="C59" s="377"/>
      <c r="D59" s="377"/>
      <c r="E59" s="377"/>
      <c r="F59" s="377"/>
      <c r="G59" s="378"/>
      <c r="H59" s="9">
        <f aca="true" t="shared" si="3" ref="H59:M59">SUM(H16:H57)</f>
        <v>0</v>
      </c>
      <c r="I59" s="54">
        <f t="shared" si="3"/>
        <v>0</v>
      </c>
      <c r="J59" s="283">
        <f t="shared" si="3"/>
        <v>0</v>
      </c>
      <c r="K59" s="284">
        <f t="shared" si="3"/>
        <v>0</v>
      </c>
      <c r="L59" s="285">
        <f t="shared" si="3"/>
        <v>0</v>
      </c>
      <c r="M59" s="285">
        <f t="shared" si="3"/>
        <v>0</v>
      </c>
    </row>
    <row r="60" spans="1:13" ht="11.25" customHeight="1" thickBot="1">
      <c r="A60" s="379"/>
      <c r="B60" s="380"/>
      <c r="C60" s="380"/>
      <c r="D60" s="380"/>
      <c r="E60" s="380"/>
      <c r="F60" s="380"/>
      <c r="G60" s="381"/>
      <c r="H60" s="10"/>
      <c r="I60" s="166"/>
      <c r="J60" s="286"/>
      <c r="K60" s="287"/>
      <c r="L60" s="288"/>
      <c r="M60" s="288"/>
    </row>
    <row r="61" spans="1:2" ht="15">
      <c r="A61" s="362">
        <f ca="1">TODAY()</f>
        <v>45365</v>
      </c>
      <c r="B61" s="363"/>
    </row>
  </sheetData>
  <sheetProtection password="CAAF" sheet="1" insertRows="0" deleteRows="0"/>
  <mergeCells count="9">
    <mergeCell ref="A61:B61"/>
    <mergeCell ref="A12:G14"/>
    <mergeCell ref="A58:G60"/>
    <mergeCell ref="J12:M12"/>
    <mergeCell ref="H12:H14"/>
    <mergeCell ref="I12:I14"/>
    <mergeCell ref="J13:K13"/>
    <mergeCell ref="L13:M13"/>
    <mergeCell ref="A15:B15"/>
  </mergeCells>
  <printOptions horizontalCentered="1"/>
  <pageMargins left="0.42" right="0.2362204724409449" top="0.27" bottom="0.3937007874015748" header="0" footer="0"/>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26"/>
    <pageSetUpPr fitToPage="1"/>
  </sheetPr>
  <dimension ref="A1:M61"/>
  <sheetViews>
    <sheetView zoomScalePageLayoutView="0" workbookViewId="0" topLeftCell="A1">
      <selection activeCell="A23" sqref="A23:B23"/>
    </sheetView>
  </sheetViews>
  <sheetFormatPr defaultColWidth="0" defaultRowHeight="15"/>
  <cols>
    <col min="1" max="1" width="2.3359375" style="136" customWidth="1"/>
    <col min="2" max="2" width="4.10546875" style="17" customWidth="1"/>
    <col min="3" max="3" width="10.88671875" style="3" customWidth="1"/>
    <col min="4" max="4" width="10.77734375" style="3" customWidth="1"/>
    <col min="5" max="5" width="3.77734375" style="124" customWidth="1"/>
    <col min="6" max="6" width="3.10546875" style="124" customWidth="1"/>
    <col min="7" max="7" width="3.21484375" style="124" customWidth="1"/>
    <col min="8" max="13" width="7.77734375" style="3" customWidth="1"/>
    <col min="14" max="14" width="0.23046875" style="3" customWidth="1"/>
    <col min="15" max="16384" width="0" style="3" hidden="1" customWidth="1"/>
  </cols>
  <sheetData>
    <row r="1" spans="1:13" ht="15">
      <c r="A1" s="231"/>
      <c r="B1" s="232"/>
      <c r="C1" s="194"/>
      <c r="D1" s="194"/>
      <c r="E1" s="233"/>
      <c r="F1" s="233"/>
      <c r="G1" s="233"/>
      <c r="H1" s="194"/>
      <c r="I1" s="194"/>
      <c r="J1" s="194"/>
      <c r="K1" s="194"/>
      <c r="L1" s="194"/>
      <c r="M1" s="265"/>
    </row>
    <row r="2" spans="1:13" ht="18" customHeight="1">
      <c r="A2" s="234"/>
      <c r="B2" s="151"/>
      <c r="C2" s="52"/>
      <c r="D2" s="52"/>
      <c r="E2" s="152"/>
      <c r="F2" s="152"/>
      <c r="G2" s="152"/>
      <c r="H2" s="52"/>
      <c r="I2" s="52"/>
      <c r="J2" s="14"/>
      <c r="K2" s="52"/>
      <c r="L2" s="52"/>
      <c r="M2" s="197"/>
    </row>
    <row r="3" spans="1:13" ht="11.25" customHeight="1">
      <c r="A3" s="235"/>
      <c r="B3" s="153"/>
      <c r="C3" s="153"/>
      <c r="D3" s="153"/>
      <c r="E3" s="154"/>
      <c r="F3" s="154"/>
      <c r="G3" s="154"/>
      <c r="H3" s="153"/>
      <c r="I3" s="153"/>
      <c r="J3" s="14"/>
      <c r="K3" s="14"/>
      <c r="L3" s="52"/>
      <c r="M3" s="197"/>
    </row>
    <row r="4" spans="1:13" ht="11.25" customHeight="1">
      <c r="A4" s="235"/>
      <c r="B4" s="153"/>
      <c r="C4" s="153"/>
      <c r="D4" s="153"/>
      <c r="E4" s="154"/>
      <c r="F4" s="154"/>
      <c r="G4" s="154"/>
      <c r="H4" s="153"/>
      <c r="I4" s="153"/>
      <c r="J4" s="14"/>
      <c r="K4" s="14"/>
      <c r="L4" s="52"/>
      <c r="M4" s="197"/>
    </row>
    <row r="5" spans="1:13" ht="11.25" customHeight="1">
      <c r="A5" s="235"/>
      <c r="B5" s="153"/>
      <c r="C5" s="153"/>
      <c r="D5" s="153"/>
      <c r="E5" s="154"/>
      <c r="F5" s="154"/>
      <c r="G5" s="154"/>
      <c r="H5" s="153"/>
      <c r="I5" s="153"/>
      <c r="J5" s="14"/>
      <c r="K5" s="14"/>
      <c r="L5" s="52"/>
      <c r="M5" s="197"/>
    </row>
    <row r="6" spans="1:13" ht="11.25" customHeight="1">
      <c r="A6" s="196"/>
      <c r="B6" s="155" t="str">
        <f>"Année "&amp;'DONNEES GENERALES'!$D$4</f>
        <v>Année 2023</v>
      </c>
      <c r="C6" s="155"/>
      <c r="D6" s="155"/>
      <c r="E6" s="156"/>
      <c r="F6" s="156"/>
      <c r="G6" s="152"/>
      <c r="H6" s="52"/>
      <c r="I6" s="52"/>
      <c r="J6" s="14"/>
      <c r="K6" s="14"/>
      <c r="L6" s="52"/>
      <c r="M6" s="197"/>
    </row>
    <row r="7" spans="1:13" ht="11.25" customHeight="1">
      <c r="A7" s="196"/>
      <c r="B7" s="157" t="str">
        <f>"Commune de "&amp;'DONNEES GENERALES'!D6</f>
        <v>Commune de A remplir</v>
      </c>
      <c r="C7" s="14"/>
      <c r="D7" s="14"/>
      <c r="E7" s="158"/>
      <c r="F7" s="158"/>
      <c r="G7" s="152"/>
      <c r="H7" s="52"/>
      <c r="I7" s="52"/>
      <c r="J7" s="14"/>
      <c r="K7" s="159"/>
      <c r="L7" s="52"/>
      <c r="M7" s="197"/>
    </row>
    <row r="8" spans="1:13" ht="11.25" customHeight="1">
      <c r="A8" s="196"/>
      <c r="B8" s="155" t="s">
        <v>39</v>
      </c>
      <c r="C8" s="160"/>
      <c r="D8" s="160"/>
      <c r="E8" s="156"/>
      <c r="F8" s="156"/>
      <c r="G8" s="152"/>
      <c r="H8" s="52"/>
      <c r="I8" s="164" t="s">
        <v>47</v>
      </c>
      <c r="J8" s="165"/>
      <c r="K8" s="165"/>
      <c r="L8" s="165"/>
      <c r="M8" s="197"/>
    </row>
    <row r="9" spans="1:13" ht="11.25" customHeight="1">
      <c r="A9" s="196"/>
      <c r="B9" s="161" t="s">
        <v>25</v>
      </c>
      <c r="C9" s="162"/>
      <c r="D9" s="162"/>
      <c r="E9" s="163"/>
      <c r="F9" s="163"/>
      <c r="G9" s="152"/>
      <c r="H9" s="52"/>
      <c r="I9" s="167" t="s">
        <v>48</v>
      </c>
      <c r="J9" s="165"/>
      <c r="K9" s="165"/>
      <c r="L9" s="165"/>
      <c r="M9" s="197"/>
    </row>
    <row r="10" spans="1:13" ht="11.25" customHeight="1">
      <c r="A10" s="234"/>
      <c r="B10" s="151"/>
      <c r="C10" s="52"/>
      <c r="D10" s="52"/>
      <c r="E10" s="152"/>
      <c r="F10" s="152"/>
      <c r="G10" s="152"/>
      <c r="H10" s="52"/>
      <c r="I10" s="52"/>
      <c r="J10" s="52"/>
      <c r="K10" s="52"/>
      <c r="L10" s="52"/>
      <c r="M10" s="197"/>
    </row>
    <row r="11" spans="1:13" ht="15" customHeight="1" thickBot="1">
      <c r="A11" s="234"/>
      <c r="B11" s="151"/>
      <c r="C11" s="52"/>
      <c r="D11" s="52"/>
      <c r="E11" s="152"/>
      <c r="F11" s="152"/>
      <c r="G11" s="152"/>
      <c r="H11" s="52"/>
      <c r="I11" s="52"/>
      <c r="J11" s="52"/>
      <c r="K11" s="52"/>
      <c r="L11" s="52"/>
      <c r="M11" s="197"/>
    </row>
    <row r="12" spans="1:13" ht="15" customHeight="1">
      <c r="A12" s="364" t="s">
        <v>508</v>
      </c>
      <c r="B12" s="365"/>
      <c r="C12" s="365"/>
      <c r="D12" s="365"/>
      <c r="E12" s="365"/>
      <c r="F12" s="365"/>
      <c r="G12" s="366"/>
      <c r="H12" s="385" t="s">
        <v>2</v>
      </c>
      <c r="I12" s="387" t="s">
        <v>1</v>
      </c>
      <c r="J12" s="397" t="s">
        <v>3</v>
      </c>
      <c r="K12" s="398"/>
      <c r="L12" s="398"/>
      <c r="M12" s="399"/>
    </row>
    <row r="13" spans="1:13" ht="26.25" customHeight="1">
      <c r="A13" s="367"/>
      <c r="B13" s="368"/>
      <c r="C13" s="368"/>
      <c r="D13" s="368"/>
      <c r="E13" s="368"/>
      <c r="F13" s="368"/>
      <c r="G13" s="369"/>
      <c r="H13" s="386"/>
      <c r="I13" s="388"/>
      <c r="J13" s="400" t="s">
        <v>4</v>
      </c>
      <c r="K13" s="401"/>
      <c r="L13" s="402" t="s">
        <v>5</v>
      </c>
      <c r="M13" s="403"/>
    </row>
    <row r="14" spans="1:13" s="2" customFormat="1" ht="26.25" customHeight="1">
      <c r="A14" s="370"/>
      <c r="B14" s="371"/>
      <c r="C14" s="371"/>
      <c r="D14" s="371"/>
      <c r="E14" s="371"/>
      <c r="F14" s="371"/>
      <c r="G14" s="372"/>
      <c r="H14" s="386"/>
      <c r="I14" s="388"/>
      <c r="J14" s="4" t="s">
        <v>2</v>
      </c>
      <c r="K14" s="6" t="s">
        <v>1</v>
      </c>
      <c r="L14" s="5" t="s">
        <v>2</v>
      </c>
      <c r="M14" s="198" t="s">
        <v>1</v>
      </c>
    </row>
    <row r="15" spans="1:13" s="2" customFormat="1" ht="15" customHeight="1">
      <c r="A15" s="395" t="s">
        <v>49</v>
      </c>
      <c r="B15" s="396"/>
      <c r="C15" s="134" t="s">
        <v>43</v>
      </c>
      <c r="D15" s="134" t="s">
        <v>44</v>
      </c>
      <c r="E15" s="135" t="s">
        <v>6</v>
      </c>
      <c r="F15" s="139" t="s">
        <v>45</v>
      </c>
      <c r="G15" s="140" t="s">
        <v>46</v>
      </c>
      <c r="H15" s="141" t="s">
        <v>548</v>
      </c>
      <c r="I15" s="142" t="s">
        <v>548</v>
      </c>
      <c r="J15" s="274" t="s">
        <v>548</v>
      </c>
      <c r="K15" s="275" t="s">
        <v>548</v>
      </c>
      <c r="L15" s="275" t="s">
        <v>548</v>
      </c>
      <c r="M15" s="276" t="s">
        <v>548</v>
      </c>
    </row>
    <row r="16" spans="1:13" ht="13.5" customHeight="1">
      <c r="A16" s="404"/>
      <c r="B16" s="405"/>
      <c r="C16" s="245"/>
      <c r="D16" s="245"/>
      <c r="E16" s="246"/>
      <c r="F16" s="247"/>
      <c r="G16" s="248"/>
      <c r="H16" s="249"/>
      <c r="I16" s="250"/>
      <c r="J16" s="125"/>
      <c r="K16" s="126"/>
      <c r="L16" s="127">
        <f aca="true" t="shared" si="0" ref="L16:M31">IF((H16="")*AND(I16="")*AND(J16="")*AND(K16=""),"",H16-J16)</f>
      </c>
      <c r="M16" s="127">
        <f t="shared" si="0"/>
      </c>
    </row>
    <row r="17" spans="1:13" ht="13.5" customHeight="1">
      <c r="A17" s="406"/>
      <c r="B17" s="407"/>
      <c r="C17" s="251"/>
      <c r="D17" s="251"/>
      <c r="E17" s="252"/>
      <c r="F17" s="253"/>
      <c r="G17" s="254"/>
      <c r="H17" s="255"/>
      <c r="I17" s="256"/>
      <c r="J17" s="128"/>
      <c r="K17" s="129"/>
      <c r="L17" s="130">
        <f t="shared" si="0"/>
      </c>
      <c r="M17" s="130">
        <f t="shared" si="0"/>
      </c>
    </row>
    <row r="18" spans="1:13" ht="13.5" customHeight="1">
      <c r="A18" s="406"/>
      <c r="B18" s="407"/>
      <c r="C18" s="257"/>
      <c r="D18" s="257"/>
      <c r="E18" s="258"/>
      <c r="F18" s="259"/>
      <c r="G18" s="260"/>
      <c r="H18" s="261"/>
      <c r="I18" s="262"/>
      <c r="J18" s="131"/>
      <c r="K18" s="132"/>
      <c r="L18" s="133">
        <f t="shared" si="0"/>
      </c>
      <c r="M18" s="133">
        <f t="shared" si="0"/>
      </c>
    </row>
    <row r="19" spans="1:13" ht="13.5" customHeight="1">
      <c r="A19" s="406"/>
      <c r="B19" s="407"/>
      <c r="C19" s="257"/>
      <c r="D19" s="257"/>
      <c r="E19" s="258"/>
      <c r="F19" s="259"/>
      <c r="G19" s="260"/>
      <c r="H19" s="261"/>
      <c r="I19" s="262"/>
      <c r="J19" s="131"/>
      <c r="K19" s="132"/>
      <c r="L19" s="133">
        <f t="shared" si="0"/>
      </c>
      <c r="M19" s="133">
        <f t="shared" si="0"/>
      </c>
    </row>
    <row r="20" spans="1:13" ht="13.5" customHeight="1">
      <c r="A20" s="406"/>
      <c r="B20" s="407"/>
      <c r="C20" s="257"/>
      <c r="D20" s="257"/>
      <c r="E20" s="258"/>
      <c r="F20" s="259"/>
      <c r="G20" s="260"/>
      <c r="H20" s="261"/>
      <c r="I20" s="262"/>
      <c r="J20" s="131"/>
      <c r="K20" s="132"/>
      <c r="L20" s="133">
        <f t="shared" si="0"/>
      </c>
      <c r="M20" s="133">
        <f t="shared" si="0"/>
      </c>
    </row>
    <row r="21" spans="1:13" ht="13.5" customHeight="1">
      <c r="A21" s="406"/>
      <c r="B21" s="407"/>
      <c r="C21" s="257"/>
      <c r="D21" s="257"/>
      <c r="E21" s="258"/>
      <c r="F21" s="259"/>
      <c r="G21" s="260"/>
      <c r="H21" s="261"/>
      <c r="I21" s="262"/>
      <c r="J21" s="131"/>
      <c r="K21" s="132"/>
      <c r="L21" s="133">
        <f t="shared" si="0"/>
      </c>
      <c r="M21" s="133">
        <f t="shared" si="0"/>
      </c>
    </row>
    <row r="22" spans="1:13" ht="13.5" customHeight="1">
      <c r="A22" s="406"/>
      <c r="B22" s="407"/>
      <c r="C22" s="257"/>
      <c r="D22" s="257"/>
      <c r="E22" s="258"/>
      <c r="F22" s="259"/>
      <c r="G22" s="260"/>
      <c r="H22" s="261"/>
      <c r="I22" s="262"/>
      <c r="J22" s="131"/>
      <c r="K22" s="132"/>
      <c r="L22" s="133">
        <f t="shared" si="0"/>
      </c>
      <c r="M22" s="133">
        <f t="shared" si="0"/>
      </c>
    </row>
    <row r="23" spans="1:13" ht="13.5" customHeight="1">
      <c r="A23" s="406"/>
      <c r="B23" s="407"/>
      <c r="C23" s="257"/>
      <c r="D23" s="257"/>
      <c r="E23" s="258"/>
      <c r="F23" s="259"/>
      <c r="G23" s="260"/>
      <c r="H23" s="261"/>
      <c r="I23" s="262"/>
      <c r="J23" s="131"/>
      <c r="K23" s="132"/>
      <c r="L23" s="133">
        <f t="shared" si="0"/>
      </c>
      <c r="M23" s="133">
        <f t="shared" si="0"/>
      </c>
    </row>
    <row r="24" spans="1:13" ht="13.5" customHeight="1">
      <c r="A24" s="406"/>
      <c r="B24" s="407"/>
      <c r="C24" s="257"/>
      <c r="D24" s="257"/>
      <c r="E24" s="258"/>
      <c r="F24" s="259"/>
      <c r="G24" s="260"/>
      <c r="H24" s="261"/>
      <c r="I24" s="262"/>
      <c r="J24" s="131"/>
      <c r="K24" s="132"/>
      <c r="L24" s="133">
        <f t="shared" si="0"/>
      </c>
      <c r="M24" s="133">
        <f t="shared" si="0"/>
      </c>
    </row>
    <row r="25" spans="1:13" ht="13.5" customHeight="1">
      <c r="A25" s="406"/>
      <c r="B25" s="407"/>
      <c r="C25" s="257"/>
      <c r="D25" s="257"/>
      <c r="E25" s="258"/>
      <c r="F25" s="259"/>
      <c r="G25" s="260"/>
      <c r="H25" s="261"/>
      <c r="I25" s="262"/>
      <c r="J25" s="131"/>
      <c r="K25" s="132"/>
      <c r="L25" s="133">
        <f t="shared" si="0"/>
      </c>
      <c r="M25" s="133">
        <f t="shared" si="0"/>
      </c>
    </row>
    <row r="26" spans="1:13" ht="13.5" customHeight="1">
      <c r="A26" s="406"/>
      <c r="B26" s="407"/>
      <c r="C26" s="257"/>
      <c r="D26" s="257"/>
      <c r="E26" s="258"/>
      <c r="F26" s="259"/>
      <c r="G26" s="260"/>
      <c r="H26" s="261"/>
      <c r="I26" s="262"/>
      <c r="J26" s="131"/>
      <c r="K26" s="132"/>
      <c r="L26" s="133">
        <f t="shared" si="0"/>
      </c>
      <c r="M26" s="133">
        <f t="shared" si="0"/>
      </c>
    </row>
    <row r="27" spans="1:13" ht="13.5" customHeight="1">
      <c r="A27" s="406"/>
      <c r="B27" s="407"/>
      <c r="C27" s="257"/>
      <c r="D27" s="257"/>
      <c r="E27" s="258"/>
      <c r="F27" s="259"/>
      <c r="G27" s="260"/>
      <c r="H27" s="261"/>
      <c r="I27" s="262"/>
      <c r="J27" s="131"/>
      <c r="K27" s="132"/>
      <c r="L27" s="133">
        <f t="shared" si="0"/>
      </c>
      <c r="M27" s="133">
        <f t="shared" si="0"/>
      </c>
    </row>
    <row r="28" spans="1:13" ht="13.5" customHeight="1">
      <c r="A28" s="406"/>
      <c r="B28" s="407"/>
      <c r="C28" s="257"/>
      <c r="D28" s="257"/>
      <c r="E28" s="258"/>
      <c r="F28" s="259"/>
      <c r="G28" s="260"/>
      <c r="H28" s="261"/>
      <c r="I28" s="262"/>
      <c r="J28" s="131"/>
      <c r="K28" s="132"/>
      <c r="L28" s="133">
        <f t="shared" si="0"/>
      </c>
      <c r="M28" s="133">
        <f t="shared" si="0"/>
      </c>
    </row>
    <row r="29" spans="1:13" ht="13.5" customHeight="1">
      <c r="A29" s="406"/>
      <c r="B29" s="407"/>
      <c r="C29" s="257"/>
      <c r="D29" s="257"/>
      <c r="E29" s="258"/>
      <c r="F29" s="259"/>
      <c r="G29" s="260"/>
      <c r="H29" s="261"/>
      <c r="I29" s="262"/>
      <c r="J29" s="131"/>
      <c r="K29" s="132"/>
      <c r="L29" s="133">
        <f t="shared" si="0"/>
      </c>
      <c r="M29" s="133">
        <f t="shared" si="0"/>
      </c>
    </row>
    <row r="30" spans="1:13" ht="13.5" customHeight="1">
      <c r="A30" s="406"/>
      <c r="B30" s="407"/>
      <c r="C30" s="257"/>
      <c r="D30" s="257"/>
      <c r="E30" s="258"/>
      <c r="F30" s="259"/>
      <c r="G30" s="260"/>
      <c r="H30" s="261"/>
      <c r="I30" s="262"/>
      <c r="J30" s="131"/>
      <c r="K30" s="132"/>
      <c r="L30" s="133">
        <f t="shared" si="0"/>
      </c>
      <c r="M30" s="133">
        <f t="shared" si="0"/>
      </c>
    </row>
    <row r="31" spans="1:13" ht="13.5" customHeight="1">
      <c r="A31" s="406"/>
      <c r="B31" s="407"/>
      <c r="C31" s="257"/>
      <c r="D31" s="257"/>
      <c r="E31" s="258"/>
      <c r="F31" s="259"/>
      <c r="G31" s="260"/>
      <c r="H31" s="261"/>
      <c r="I31" s="262"/>
      <c r="J31" s="131"/>
      <c r="K31" s="132"/>
      <c r="L31" s="133">
        <f t="shared" si="0"/>
      </c>
      <c r="M31" s="133">
        <f t="shared" si="0"/>
      </c>
    </row>
    <row r="32" spans="1:13" ht="13.5" customHeight="1">
      <c r="A32" s="406"/>
      <c r="B32" s="407"/>
      <c r="C32" s="257"/>
      <c r="D32" s="257"/>
      <c r="E32" s="258"/>
      <c r="F32" s="259"/>
      <c r="G32" s="260"/>
      <c r="H32" s="261"/>
      <c r="I32" s="262"/>
      <c r="J32" s="131"/>
      <c r="K32" s="132"/>
      <c r="L32" s="133">
        <f aca="true" t="shared" si="1" ref="L32:M47">IF((H32="")*AND(I32="")*AND(J32="")*AND(K32=""),"",H32-J32)</f>
      </c>
      <c r="M32" s="133">
        <f t="shared" si="1"/>
      </c>
    </row>
    <row r="33" spans="1:13" ht="13.5" customHeight="1">
      <c r="A33" s="406"/>
      <c r="B33" s="407"/>
      <c r="C33" s="257"/>
      <c r="D33" s="257"/>
      <c r="E33" s="258"/>
      <c r="F33" s="259"/>
      <c r="G33" s="260"/>
      <c r="H33" s="261"/>
      <c r="I33" s="262"/>
      <c r="J33" s="131"/>
      <c r="K33" s="132"/>
      <c r="L33" s="133">
        <f t="shared" si="1"/>
      </c>
      <c r="M33" s="133">
        <f t="shared" si="1"/>
      </c>
    </row>
    <row r="34" spans="1:13" ht="13.5" customHeight="1">
      <c r="A34" s="406"/>
      <c r="B34" s="407"/>
      <c r="C34" s="257"/>
      <c r="D34" s="257"/>
      <c r="E34" s="258"/>
      <c r="F34" s="259"/>
      <c r="G34" s="260"/>
      <c r="H34" s="261"/>
      <c r="I34" s="262"/>
      <c r="J34" s="131"/>
      <c r="K34" s="132"/>
      <c r="L34" s="133">
        <f t="shared" si="1"/>
      </c>
      <c r="M34" s="133">
        <f t="shared" si="1"/>
      </c>
    </row>
    <row r="35" spans="1:13" ht="13.5" customHeight="1">
      <c r="A35" s="406"/>
      <c r="B35" s="407"/>
      <c r="C35" s="257"/>
      <c r="D35" s="257"/>
      <c r="E35" s="258"/>
      <c r="F35" s="259"/>
      <c r="G35" s="260"/>
      <c r="H35" s="261"/>
      <c r="I35" s="262"/>
      <c r="J35" s="131"/>
      <c r="K35" s="132"/>
      <c r="L35" s="133">
        <f t="shared" si="1"/>
      </c>
      <c r="M35" s="133">
        <f t="shared" si="1"/>
      </c>
    </row>
    <row r="36" spans="1:13" ht="13.5" customHeight="1">
      <c r="A36" s="406"/>
      <c r="B36" s="407"/>
      <c r="C36" s="257"/>
      <c r="D36" s="257"/>
      <c r="E36" s="258"/>
      <c r="F36" s="259"/>
      <c r="G36" s="260"/>
      <c r="H36" s="261"/>
      <c r="I36" s="262"/>
      <c r="J36" s="131"/>
      <c r="K36" s="132"/>
      <c r="L36" s="133">
        <f t="shared" si="1"/>
      </c>
      <c r="M36" s="133">
        <f t="shared" si="1"/>
      </c>
    </row>
    <row r="37" spans="1:13" ht="13.5" customHeight="1">
      <c r="A37" s="406"/>
      <c r="B37" s="407"/>
      <c r="C37" s="257"/>
      <c r="D37" s="257"/>
      <c r="E37" s="258"/>
      <c r="F37" s="259"/>
      <c r="G37" s="260"/>
      <c r="H37" s="261"/>
      <c r="I37" s="262"/>
      <c r="J37" s="131"/>
      <c r="K37" s="132"/>
      <c r="L37" s="133">
        <f t="shared" si="1"/>
      </c>
      <c r="M37" s="133">
        <f t="shared" si="1"/>
      </c>
    </row>
    <row r="38" spans="1:13" ht="13.5" customHeight="1">
      <c r="A38" s="406"/>
      <c r="B38" s="407"/>
      <c r="C38" s="257"/>
      <c r="D38" s="257"/>
      <c r="E38" s="258"/>
      <c r="F38" s="259"/>
      <c r="G38" s="260"/>
      <c r="H38" s="261"/>
      <c r="I38" s="262"/>
      <c r="J38" s="131"/>
      <c r="K38" s="132"/>
      <c r="L38" s="133">
        <f t="shared" si="1"/>
      </c>
      <c r="M38" s="133">
        <f t="shared" si="1"/>
      </c>
    </row>
    <row r="39" spans="1:13" ht="13.5" customHeight="1">
      <c r="A39" s="406"/>
      <c r="B39" s="407"/>
      <c r="C39" s="257"/>
      <c r="D39" s="257"/>
      <c r="E39" s="258"/>
      <c r="F39" s="259"/>
      <c r="G39" s="260"/>
      <c r="H39" s="261"/>
      <c r="I39" s="262"/>
      <c r="J39" s="131"/>
      <c r="K39" s="132"/>
      <c r="L39" s="133">
        <f t="shared" si="1"/>
      </c>
      <c r="M39" s="133">
        <f t="shared" si="1"/>
      </c>
    </row>
    <row r="40" spans="1:13" ht="13.5" customHeight="1">
      <c r="A40" s="406"/>
      <c r="B40" s="407"/>
      <c r="C40" s="257"/>
      <c r="D40" s="257"/>
      <c r="E40" s="258"/>
      <c r="F40" s="259"/>
      <c r="G40" s="260"/>
      <c r="H40" s="261"/>
      <c r="I40" s="262"/>
      <c r="J40" s="131"/>
      <c r="K40" s="132"/>
      <c r="L40" s="133">
        <f t="shared" si="1"/>
      </c>
      <c r="M40" s="133">
        <f t="shared" si="1"/>
      </c>
    </row>
    <row r="41" spans="1:13" ht="13.5" customHeight="1">
      <c r="A41" s="406"/>
      <c r="B41" s="407"/>
      <c r="C41" s="257"/>
      <c r="D41" s="257"/>
      <c r="E41" s="258"/>
      <c r="F41" s="259"/>
      <c r="G41" s="260"/>
      <c r="H41" s="261"/>
      <c r="I41" s="262"/>
      <c r="J41" s="131"/>
      <c r="K41" s="132"/>
      <c r="L41" s="133">
        <f t="shared" si="1"/>
      </c>
      <c r="M41" s="133">
        <f t="shared" si="1"/>
      </c>
    </row>
    <row r="42" spans="1:13" ht="13.5" customHeight="1">
      <c r="A42" s="406"/>
      <c r="B42" s="407"/>
      <c r="C42" s="257"/>
      <c r="D42" s="257"/>
      <c r="E42" s="258"/>
      <c r="F42" s="259"/>
      <c r="G42" s="260"/>
      <c r="H42" s="261"/>
      <c r="I42" s="262"/>
      <c r="J42" s="131"/>
      <c r="K42" s="132"/>
      <c r="L42" s="133">
        <f t="shared" si="1"/>
      </c>
      <c r="M42" s="133">
        <f t="shared" si="1"/>
      </c>
    </row>
    <row r="43" spans="1:13" ht="13.5" customHeight="1">
      <c r="A43" s="406"/>
      <c r="B43" s="407"/>
      <c r="C43" s="257"/>
      <c r="D43" s="257"/>
      <c r="E43" s="258"/>
      <c r="F43" s="259"/>
      <c r="G43" s="260"/>
      <c r="H43" s="261"/>
      <c r="I43" s="262"/>
      <c r="J43" s="131"/>
      <c r="K43" s="132"/>
      <c r="L43" s="133">
        <f t="shared" si="1"/>
      </c>
      <c r="M43" s="133">
        <f t="shared" si="1"/>
      </c>
    </row>
    <row r="44" spans="1:13" ht="13.5" customHeight="1">
      <c r="A44" s="406"/>
      <c r="B44" s="407"/>
      <c r="C44" s="257"/>
      <c r="D44" s="257"/>
      <c r="E44" s="258"/>
      <c r="F44" s="259"/>
      <c r="G44" s="260"/>
      <c r="H44" s="261"/>
      <c r="I44" s="262"/>
      <c r="J44" s="131"/>
      <c r="K44" s="132"/>
      <c r="L44" s="133">
        <f t="shared" si="1"/>
      </c>
      <c r="M44" s="133">
        <f t="shared" si="1"/>
      </c>
    </row>
    <row r="45" spans="1:13" ht="13.5" customHeight="1">
      <c r="A45" s="406"/>
      <c r="B45" s="407"/>
      <c r="C45" s="257"/>
      <c r="D45" s="257"/>
      <c r="E45" s="258"/>
      <c r="F45" s="259"/>
      <c r="G45" s="260"/>
      <c r="H45" s="261"/>
      <c r="I45" s="262"/>
      <c r="J45" s="131"/>
      <c r="K45" s="132"/>
      <c r="L45" s="133">
        <f t="shared" si="1"/>
      </c>
      <c r="M45" s="133">
        <f t="shared" si="1"/>
      </c>
    </row>
    <row r="46" spans="1:13" ht="13.5" customHeight="1">
      <c r="A46" s="406"/>
      <c r="B46" s="407"/>
      <c r="C46" s="257"/>
      <c r="D46" s="257"/>
      <c r="E46" s="258"/>
      <c r="F46" s="259"/>
      <c r="G46" s="260"/>
      <c r="H46" s="261"/>
      <c r="I46" s="262"/>
      <c r="J46" s="131"/>
      <c r="K46" s="132"/>
      <c r="L46" s="133">
        <f t="shared" si="1"/>
      </c>
      <c r="M46" s="133">
        <f t="shared" si="1"/>
      </c>
    </row>
    <row r="47" spans="1:13" ht="13.5" customHeight="1">
      <c r="A47" s="406"/>
      <c r="B47" s="407"/>
      <c r="C47" s="257"/>
      <c r="D47" s="257"/>
      <c r="E47" s="258"/>
      <c r="F47" s="259"/>
      <c r="G47" s="260"/>
      <c r="H47" s="261"/>
      <c r="I47" s="262"/>
      <c r="J47" s="131"/>
      <c r="K47" s="132"/>
      <c r="L47" s="133">
        <f t="shared" si="1"/>
      </c>
      <c r="M47" s="133">
        <f t="shared" si="1"/>
      </c>
    </row>
    <row r="48" spans="1:13" ht="13.5" customHeight="1">
      <c r="A48" s="406"/>
      <c r="B48" s="407"/>
      <c r="C48" s="257"/>
      <c r="D48" s="257"/>
      <c r="E48" s="258"/>
      <c r="F48" s="259"/>
      <c r="G48" s="260"/>
      <c r="H48" s="261"/>
      <c r="I48" s="262"/>
      <c r="J48" s="131"/>
      <c r="K48" s="132"/>
      <c r="L48" s="133">
        <f aca="true" t="shared" si="2" ref="L48:M56">IF((H48="")*AND(I48="")*AND(J48="")*AND(K48=""),"",H48-J48)</f>
      </c>
      <c r="M48" s="133">
        <f t="shared" si="2"/>
      </c>
    </row>
    <row r="49" spans="1:13" ht="13.5" customHeight="1">
      <c r="A49" s="406"/>
      <c r="B49" s="407"/>
      <c r="C49" s="257"/>
      <c r="D49" s="257"/>
      <c r="E49" s="258"/>
      <c r="F49" s="259"/>
      <c r="G49" s="260"/>
      <c r="H49" s="261"/>
      <c r="I49" s="262"/>
      <c r="J49" s="131"/>
      <c r="K49" s="132"/>
      <c r="L49" s="133">
        <f t="shared" si="2"/>
      </c>
      <c r="M49" s="133">
        <f t="shared" si="2"/>
      </c>
    </row>
    <row r="50" spans="1:13" ht="13.5" customHeight="1">
      <c r="A50" s="406"/>
      <c r="B50" s="407"/>
      <c r="C50" s="257"/>
      <c r="D50" s="257"/>
      <c r="E50" s="258"/>
      <c r="F50" s="259"/>
      <c r="G50" s="260"/>
      <c r="H50" s="261"/>
      <c r="I50" s="262"/>
      <c r="J50" s="131"/>
      <c r="K50" s="132"/>
      <c r="L50" s="133">
        <f t="shared" si="2"/>
      </c>
      <c r="M50" s="133">
        <f t="shared" si="2"/>
      </c>
    </row>
    <row r="51" spans="1:13" ht="13.5" customHeight="1">
      <c r="A51" s="406"/>
      <c r="B51" s="407"/>
      <c r="C51" s="257"/>
      <c r="D51" s="257"/>
      <c r="E51" s="258"/>
      <c r="F51" s="259"/>
      <c r="G51" s="260"/>
      <c r="H51" s="261"/>
      <c r="I51" s="262"/>
      <c r="J51" s="131"/>
      <c r="K51" s="132"/>
      <c r="L51" s="133">
        <f t="shared" si="2"/>
      </c>
      <c r="M51" s="133">
        <f t="shared" si="2"/>
      </c>
    </row>
    <row r="52" spans="1:13" ht="13.5" customHeight="1">
      <c r="A52" s="406"/>
      <c r="B52" s="407"/>
      <c r="C52" s="257"/>
      <c r="D52" s="257"/>
      <c r="E52" s="258"/>
      <c r="F52" s="259"/>
      <c r="G52" s="260"/>
      <c r="H52" s="261"/>
      <c r="I52" s="262"/>
      <c r="J52" s="131"/>
      <c r="K52" s="132"/>
      <c r="L52" s="133">
        <f t="shared" si="2"/>
      </c>
      <c r="M52" s="133">
        <f t="shared" si="2"/>
      </c>
    </row>
    <row r="53" spans="1:13" ht="13.5" customHeight="1">
      <c r="A53" s="406"/>
      <c r="B53" s="407"/>
      <c r="C53" s="257"/>
      <c r="D53" s="257"/>
      <c r="E53" s="258"/>
      <c r="F53" s="259"/>
      <c r="G53" s="260"/>
      <c r="H53" s="261"/>
      <c r="I53" s="262"/>
      <c r="J53" s="131"/>
      <c r="K53" s="132"/>
      <c r="L53" s="133">
        <f t="shared" si="2"/>
      </c>
      <c r="M53" s="133">
        <f t="shared" si="2"/>
      </c>
    </row>
    <row r="54" spans="1:13" ht="13.5" customHeight="1">
      <c r="A54" s="406"/>
      <c r="B54" s="407"/>
      <c r="C54" s="257"/>
      <c r="D54" s="257"/>
      <c r="E54" s="258"/>
      <c r="F54" s="259"/>
      <c r="G54" s="260"/>
      <c r="H54" s="261"/>
      <c r="I54" s="262"/>
      <c r="J54" s="131"/>
      <c r="K54" s="132"/>
      <c r="L54" s="133">
        <f t="shared" si="2"/>
      </c>
      <c r="M54" s="133">
        <f t="shared" si="2"/>
      </c>
    </row>
    <row r="55" spans="1:13" ht="13.5" customHeight="1">
      <c r="A55" s="406"/>
      <c r="B55" s="407"/>
      <c r="C55" s="257"/>
      <c r="D55" s="257"/>
      <c r="E55" s="258"/>
      <c r="F55" s="259"/>
      <c r="G55" s="260"/>
      <c r="H55" s="261"/>
      <c r="I55" s="262"/>
      <c r="J55" s="131"/>
      <c r="K55" s="132"/>
      <c r="L55" s="133">
        <f t="shared" si="2"/>
      </c>
      <c r="M55" s="133">
        <f t="shared" si="2"/>
      </c>
    </row>
    <row r="56" spans="1:13" ht="13.5" customHeight="1">
      <c r="A56" s="406"/>
      <c r="B56" s="407"/>
      <c r="C56" s="257"/>
      <c r="D56" s="257"/>
      <c r="E56" s="258"/>
      <c r="F56" s="259"/>
      <c r="G56" s="260"/>
      <c r="H56" s="261"/>
      <c r="I56" s="262"/>
      <c r="J56" s="131"/>
      <c r="K56" s="132"/>
      <c r="L56" s="133">
        <f t="shared" si="2"/>
      </c>
      <c r="M56" s="133">
        <f t="shared" si="2"/>
      </c>
    </row>
    <row r="57" spans="1:13" ht="13.5" customHeight="1">
      <c r="A57" s="408"/>
      <c r="B57" s="409"/>
      <c r="C57" s="257"/>
      <c r="D57" s="257"/>
      <c r="E57" s="258"/>
      <c r="F57" s="259"/>
      <c r="G57" s="260"/>
      <c r="H57" s="261"/>
      <c r="I57" s="262"/>
      <c r="J57" s="131"/>
      <c r="K57" s="132"/>
      <c r="L57" s="133">
        <f>IF((H57="")*AND(I57="")*AND(J57="")*AND(K57=""),"",H57-J57)</f>
      </c>
      <c r="M57" s="133">
        <f>IF((I57="")*AND(J57="")*AND(K57="")*AND(L57=""),"",I57-K57)</f>
      </c>
    </row>
    <row r="58" spans="1:13" ht="11.25" customHeight="1">
      <c r="A58" s="373" t="s">
        <v>535</v>
      </c>
      <c r="B58" s="374"/>
      <c r="C58" s="374"/>
      <c r="D58" s="374"/>
      <c r="E58" s="374"/>
      <c r="F58" s="374"/>
      <c r="G58" s="375"/>
      <c r="H58" s="8"/>
      <c r="I58" s="57"/>
      <c r="J58" s="8"/>
      <c r="K58" s="55"/>
      <c r="L58" s="53"/>
      <c r="M58" s="53"/>
    </row>
    <row r="59" spans="1:13" ht="15" customHeight="1">
      <c r="A59" s="376"/>
      <c r="B59" s="377"/>
      <c r="C59" s="377"/>
      <c r="D59" s="377"/>
      <c r="E59" s="377"/>
      <c r="F59" s="377"/>
      <c r="G59" s="378"/>
      <c r="H59" s="9">
        <f aca="true" t="shared" si="3" ref="H59:M59">SUM(H16:H57)</f>
        <v>0</v>
      </c>
      <c r="I59" s="54">
        <f t="shared" si="3"/>
        <v>0</v>
      </c>
      <c r="J59" s="9">
        <f t="shared" si="3"/>
        <v>0</v>
      </c>
      <c r="K59" s="56">
        <f t="shared" si="3"/>
        <v>0</v>
      </c>
      <c r="L59" s="54">
        <f t="shared" si="3"/>
        <v>0</v>
      </c>
      <c r="M59" s="54">
        <f t="shared" si="3"/>
        <v>0</v>
      </c>
    </row>
    <row r="60" spans="1:13" ht="11.25" customHeight="1" thickBot="1">
      <c r="A60" s="379"/>
      <c r="B60" s="380"/>
      <c r="C60" s="380"/>
      <c r="D60" s="380"/>
      <c r="E60" s="380"/>
      <c r="F60" s="380"/>
      <c r="G60" s="381"/>
      <c r="H60" s="10"/>
      <c r="I60" s="166"/>
      <c r="J60" s="237"/>
      <c r="K60" s="239"/>
      <c r="L60" s="238"/>
      <c r="M60" s="238"/>
    </row>
    <row r="61" spans="1:2" ht="15">
      <c r="A61" s="362">
        <f ca="1">TODAY()</f>
        <v>45365</v>
      </c>
      <c r="B61" s="363"/>
    </row>
  </sheetData>
  <sheetProtection password="CAAF" sheet="1" objects="1" scenarios="1" insertRows="0" deleteRows="0"/>
  <mergeCells count="51">
    <mergeCell ref="A49:B49"/>
    <mergeCell ref="A61:B61"/>
    <mergeCell ref="A50:B50"/>
    <mergeCell ref="A51:B51"/>
    <mergeCell ref="A52:B52"/>
    <mergeCell ref="A57:B57"/>
    <mergeCell ref="A53:B53"/>
    <mergeCell ref="A54:B54"/>
    <mergeCell ref="A55:B55"/>
    <mergeCell ref="A56:B56"/>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58:G60"/>
    <mergeCell ref="A16:B16"/>
    <mergeCell ref="A17:B17"/>
    <mergeCell ref="A18:B18"/>
    <mergeCell ref="A19:B19"/>
    <mergeCell ref="A20:B20"/>
    <mergeCell ref="A21:B21"/>
    <mergeCell ref="A22:B22"/>
    <mergeCell ref="A23:B23"/>
    <mergeCell ref="A24:B24"/>
    <mergeCell ref="A12:G14"/>
    <mergeCell ref="H12:H14"/>
    <mergeCell ref="A15:B15"/>
    <mergeCell ref="I12:I14"/>
    <mergeCell ref="J12:M12"/>
    <mergeCell ref="J13:K13"/>
    <mergeCell ref="L13:M13"/>
  </mergeCells>
  <printOptions horizontalCentered="1"/>
  <pageMargins left="0.4724409448818898" right="0.2362204724409449" top="0.31496062992125984" bottom="0.3937007874015748" header="0" footer="0"/>
  <pageSetup fitToHeight="1" fitToWidth="1" horizontalDpi="300" verticalDpi="3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indexed="26"/>
    <pageSetUpPr fitToPage="1"/>
  </sheetPr>
  <dimension ref="A1:I56"/>
  <sheetViews>
    <sheetView zoomScalePageLayoutView="0" workbookViewId="0" topLeftCell="A1">
      <selection activeCell="C23" sqref="C23"/>
    </sheetView>
  </sheetViews>
  <sheetFormatPr defaultColWidth="0" defaultRowHeight="15" zeroHeight="1"/>
  <cols>
    <col min="1" max="1" width="2.77734375" style="96" customWidth="1"/>
    <col min="2" max="2" width="23.88671875" style="96" customWidth="1"/>
    <col min="3" max="8" width="8.10546875" style="96" customWidth="1"/>
    <col min="9" max="9" width="8.99609375" style="96" customWidth="1"/>
    <col min="10" max="10" width="0.3359375" style="96" customWidth="1"/>
    <col min="11" max="16384" width="0" style="96" hidden="1" customWidth="1"/>
  </cols>
  <sheetData>
    <row r="1" spans="1:9" ht="15">
      <c r="A1" s="215"/>
      <c r="B1" s="216"/>
      <c r="C1" s="216"/>
      <c r="D1" s="216"/>
      <c r="E1" s="216"/>
      <c r="F1" s="216"/>
      <c r="G1" s="216"/>
      <c r="H1" s="216"/>
      <c r="I1" s="292"/>
    </row>
    <row r="2" spans="1:9" ht="11.25" customHeight="1">
      <c r="A2" s="217"/>
      <c r="B2" s="168"/>
      <c r="C2" s="169"/>
      <c r="D2" s="168"/>
      <c r="E2" s="168"/>
      <c r="F2" s="168"/>
      <c r="G2" s="168"/>
      <c r="H2" s="168"/>
      <c r="I2" s="218"/>
    </row>
    <row r="3" spans="1:9" ht="11.25" customHeight="1">
      <c r="A3" s="219"/>
      <c r="B3" s="168"/>
      <c r="C3" s="170"/>
      <c r="D3" s="168"/>
      <c r="E3" s="168"/>
      <c r="F3" s="168"/>
      <c r="G3" s="168"/>
      <c r="H3" s="168"/>
      <c r="I3" s="218"/>
    </row>
    <row r="4" spans="1:9" ht="11.25" customHeight="1">
      <c r="A4" s="219"/>
      <c r="B4" s="170"/>
      <c r="C4" s="169"/>
      <c r="D4" s="168"/>
      <c r="E4" s="168"/>
      <c r="F4" s="168"/>
      <c r="G4" s="168"/>
      <c r="H4" s="168"/>
      <c r="I4" s="218"/>
    </row>
    <row r="5" spans="1:9" ht="11.25" customHeight="1">
      <c r="A5" s="217"/>
      <c r="C5" s="169"/>
      <c r="D5" s="168"/>
      <c r="E5" s="168"/>
      <c r="F5" s="168"/>
      <c r="G5" s="168"/>
      <c r="H5" s="168"/>
      <c r="I5" s="218"/>
    </row>
    <row r="6" spans="1:9" ht="11.25" customHeight="1">
      <c r="A6" s="217"/>
      <c r="B6" s="171" t="str">
        <f>'1.1 Aide sociale (décisions)'!B6</f>
        <v>Année 2023</v>
      </c>
      <c r="C6" s="169"/>
      <c r="D6" s="168"/>
      <c r="E6" s="168"/>
      <c r="F6" s="173"/>
      <c r="G6" s="168"/>
      <c r="H6" s="168"/>
      <c r="I6" s="218"/>
    </row>
    <row r="7" spans="1:9" ht="12.75" customHeight="1">
      <c r="A7" s="217"/>
      <c r="B7" s="172" t="str">
        <f>"Commune de "&amp;'DONNEES GENERALES'!D6</f>
        <v>Commune de A remplir</v>
      </c>
      <c r="C7" s="169"/>
      <c r="D7" s="168"/>
      <c r="E7" s="168"/>
      <c r="F7" s="175"/>
      <c r="G7" s="168"/>
      <c r="H7" s="168"/>
      <c r="I7" s="218"/>
    </row>
    <row r="8" spans="1:9" ht="12.75" customHeight="1">
      <c r="A8" s="217"/>
      <c r="B8" s="174" t="s">
        <v>51</v>
      </c>
      <c r="C8" s="169"/>
      <c r="D8" s="168"/>
      <c r="I8" s="218"/>
    </row>
    <row r="9" spans="1:9" ht="12" customHeight="1">
      <c r="A9" s="217"/>
      <c r="B9" s="174" t="s">
        <v>36</v>
      </c>
      <c r="C9" s="169"/>
      <c r="D9" s="168"/>
      <c r="E9" s="293" t="s">
        <v>71</v>
      </c>
      <c r="F9" s="178"/>
      <c r="G9" s="178"/>
      <c r="H9" s="178"/>
      <c r="I9" s="218"/>
    </row>
    <row r="10" spans="1:9" ht="12" customHeight="1">
      <c r="A10" s="217"/>
      <c r="B10" s="176" t="s">
        <v>72</v>
      </c>
      <c r="C10" s="169"/>
      <c r="D10" s="168"/>
      <c r="E10" s="177" t="s">
        <v>26</v>
      </c>
      <c r="F10" s="178"/>
      <c r="G10" s="178"/>
      <c r="H10" s="178"/>
      <c r="I10" s="218"/>
    </row>
    <row r="11" spans="1:9" ht="12" customHeight="1">
      <c r="A11" s="217"/>
      <c r="B11" s="176" t="s">
        <v>553</v>
      </c>
      <c r="C11" s="169"/>
      <c r="D11" s="168"/>
      <c r="E11" s="179" t="s">
        <v>0</v>
      </c>
      <c r="F11" s="178"/>
      <c r="G11" s="178"/>
      <c r="H11" s="178"/>
      <c r="I11" s="218"/>
    </row>
    <row r="12" spans="1:9" ht="12" customHeight="1">
      <c r="A12" s="217"/>
      <c r="B12" s="176" t="s">
        <v>552</v>
      </c>
      <c r="C12" s="169"/>
      <c r="D12" s="168"/>
      <c r="E12" s="177" t="s">
        <v>27</v>
      </c>
      <c r="F12" s="178"/>
      <c r="G12" s="178"/>
      <c r="H12" s="178"/>
      <c r="I12" s="218"/>
    </row>
    <row r="13" spans="1:9" ht="12" customHeight="1">
      <c r="A13" s="217"/>
      <c r="B13" s="176" t="s">
        <v>37</v>
      </c>
      <c r="C13" s="169"/>
      <c r="D13" s="168"/>
      <c r="E13" s="177"/>
      <c r="F13" s="178"/>
      <c r="G13" s="178"/>
      <c r="H13" s="178"/>
      <c r="I13" s="218"/>
    </row>
    <row r="14" spans="1:9" ht="11.25" customHeight="1">
      <c r="A14" s="220"/>
      <c r="B14" s="176"/>
      <c r="C14" s="169"/>
      <c r="D14" s="168"/>
      <c r="E14" s="168"/>
      <c r="F14" s="168"/>
      <c r="G14" s="168"/>
      <c r="H14" s="168"/>
      <c r="I14" s="218"/>
    </row>
    <row r="15" spans="1:9" ht="11.25" customHeight="1" thickBot="1">
      <c r="A15" s="220"/>
      <c r="B15" s="174"/>
      <c r="C15" s="169"/>
      <c r="D15" s="168"/>
      <c r="E15" s="168"/>
      <c r="F15" s="169"/>
      <c r="G15" s="168"/>
      <c r="H15" s="168"/>
      <c r="I15" s="218"/>
    </row>
    <row r="16" spans="1:9" ht="15" customHeight="1">
      <c r="A16" s="221"/>
      <c r="B16" s="98"/>
      <c r="C16" s="99"/>
      <c r="D16" s="100"/>
      <c r="E16" s="417" t="s">
        <v>3</v>
      </c>
      <c r="F16" s="383"/>
      <c r="G16" s="383"/>
      <c r="H16" s="383"/>
      <c r="I16" s="346"/>
    </row>
    <row r="17" spans="1:9" ht="15" customHeight="1">
      <c r="A17" s="222"/>
      <c r="B17" s="172"/>
      <c r="C17" s="101"/>
      <c r="D17" s="102"/>
      <c r="E17" s="418" t="s">
        <v>4</v>
      </c>
      <c r="F17" s="390"/>
      <c r="G17" s="419" t="s">
        <v>5</v>
      </c>
      <c r="H17" s="420"/>
      <c r="I17" s="347"/>
    </row>
    <row r="18" spans="1:9" ht="30" customHeight="1">
      <c r="A18" s="222"/>
      <c r="B18" s="103"/>
      <c r="C18" s="104" t="s">
        <v>2</v>
      </c>
      <c r="D18" s="105" t="s">
        <v>1</v>
      </c>
      <c r="E18" s="104" t="s">
        <v>2</v>
      </c>
      <c r="F18" s="106" t="s">
        <v>1</v>
      </c>
      <c r="G18" s="107" t="s">
        <v>2</v>
      </c>
      <c r="H18" s="106" t="s">
        <v>1</v>
      </c>
      <c r="I18" s="347" t="s">
        <v>7</v>
      </c>
    </row>
    <row r="19" spans="1:9" s="97" customFormat="1" ht="15" customHeight="1">
      <c r="A19" s="223"/>
      <c r="B19" s="108"/>
      <c r="C19" s="341" t="s">
        <v>548</v>
      </c>
      <c r="D19" s="342" t="s">
        <v>549</v>
      </c>
      <c r="E19" s="108" t="s">
        <v>548</v>
      </c>
      <c r="F19" s="223" t="s">
        <v>548</v>
      </c>
      <c r="G19" s="223" t="s">
        <v>548</v>
      </c>
      <c r="H19" s="223" t="s">
        <v>548</v>
      </c>
      <c r="I19" s="348" t="s">
        <v>548</v>
      </c>
    </row>
    <row r="20" spans="1:9" s="97" customFormat="1" ht="15" customHeight="1">
      <c r="A20" s="224"/>
      <c r="B20" s="95"/>
      <c r="C20" s="109"/>
      <c r="D20" s="110"/>
      <c r="E20" s="111"/>
      <c r="F20" s="112"/>
      <c r="G20" s="112"/>
      <c r="H20" s="345"/>
      <c r="I20" s="112"/>
    </row>
    <row r="21" spans="1:9" s="97" customFormat="1" ht="15" customHeight="1">
      <c r="A21" s="224"/>
      <c r="B21" s="95"/>
      <c r="C21" s="113"/>
      <c r="D21" s="114"/>
      <c r="E21" s="115"/>
      <c r="F21" s="116"/>
      <c r="G21" s="117"/>
      <c r="H21" s="116"/>
      <c r="I21" s="117"/>
    </row>
    <row r="22" spans="1:9" s="97" customFormat="1" ht="15" customHeight="1">
      <c r="A22" s="225">
        <v>2</v>
      </c>
      <c r="B22" s="144" t="s">
        <v>69</v>
      </c>
      <c r="C22" s="188">
        <f aca="true" t="shared" si="0" ref="C22:I22">SUM(C23:C23)</f>
        <v>0</v>
      </c>
      <c r="D22" s="189">
        <f t="shared" si="0"/>
        <v>0</v>
      </c>
      <c r="E22" s="190">
        <f t="shared" si="0"/>
        <v>0</v>
      </c>
      <c r="F22" s="191">
        <f t="shared" si="0"/>
        <v>0</v>
      </c>
      <c r="G22" s="192">
        <f t="shared" si="0"/>
        <v>0</v>
      </c>
      <c r="H22" s="191">
        <f t="shared" si="0"/>
        <v>0</v>
      </c>
      <c r="I22" s="192">
        <f t="shared" si="0"/>
        <v>0</v>
      </c>
    </row>
    <row r="23" spans="1:9" s="97" customFormat="1" ht="15" customHeight="1">
      <c r="A23" s="226">
        <v>2.1</v>
      </c>
      <c r="B23" s="93" t="s">
        <v>500</v>
      </c>
      <c r="C23" s="294"/>
      <c r="D23" s="295"/>
      <c r="E23" s="70"/>
      <c r="F23" s="71"/>
      <c r="G23" s="117">
        <f>IF(E23="","",C23-E23)</f>
      </c>
      <c r="H23" s="116">
        <f>IF(F23="","",D23-F23)</f>
      </c>
      <c r="I23" s="117">
        <f>(C23-E23)-(D23-F23)</f>
        <v>0</v>
      </c>
    </row>
    <row r="24" spans="1:9" s="97" customFormat="1" ht="15" customHeight="1">
      <c r="A24" s="224"/>
      <c r="B24" s="305" t="s">
        <v>501</v>
      </c>
      <c r="C24" s="113"/>
      <c r="D24" s="114"/>
      <c r="E24" s="115"/>
      <c r="F24" s="116"/>
      <c r="G24" s="117"/>
      <c r="H24" s="116"/>
      <c r="I24" s="117"/>
    </row>
    <row r="25" spans="1:9" s="97" customFormat="1" ht="15" customHeight="1">
      <c r="A25" s="224"/>
      <c r="B25" s="305"/>
      <c r="C25" s="113"/>
      <c r="D25" s="114"/>
      <c r="E25" s="115"/>
      <c r="F25" s="116"/>
      <c r="G25" s="117"/>
      <c r="H25" s="116"/>
      <c r="I25" s="117"/>
    </row>
    <row r="26" spans="1:9" s="97" customFormat="1" ht="15" customHeight="1">
      <c r="A26" s="224"/>
      <c r="B26" s="95"/>
      <c r="C26" s="113"/>
      <c r="D26" s="114"/>
      <c r="E26" s="115"/>
      <c r="F26" s="116"/>
      <c r="G26" s="117"/>
      <c r="H26" s="116"/>
      <c r="I26" s="117"/>
    </row>
    <row r="27" spans="1:9" s="97" customFormat="1" ht="15" customHeight="1">
      <c r="A27" s="225">
        <v>3</v>
      </c>
      <c r="B27" s="344" t="s">
        <v>551</v>
      </c>
      <c r="C27" s="188">
        <f aca="true" t="shared" si="1" ref="C27:I27">SUM(C28:C36)</f>
        <v>0</v>
      </c>
      <c r="D27" s="189">
        <f t="shared" si="1"/>
        <v>0</v>
      </c>
      <c r="E27" s="190">
        <f t="shared" si="1"/>
        <v>0</v>
      </c>
      <c r="F27" s="191">
        <f t="shared" si="1"/>
        <v>0</v>
      </c>
      <c r="G27" s="192">
        <f t="shared" si="1"/>
        <v>0</v>
      </c>
      <c r="H27" s="191">
        <f t="shared" si="1"/>
        <v>0</v>
      </c>
      <c r="I27" s="192">
        <f t="shared" si="1"/>
        <v>0</v>
      </c>
    </row>
    <row r="28" spans="1:9" s="97" customFormat="1" ht="15" customHeight="1">
      <c r="A28" s="226">
        <v>3.1</v>
      </c>
      <c r="B28" s="244" t="s">
        <v>12</v>
      </c>
      <c r="C28" s="294"/>
      <c r="D28" s="295"/>
      <c r="E28" s="70"/>
      <c r="F28" s="71"/>
      <c r="G28" s="117">
        <f aca="true" t="shared" si="2" ref="G28:H35">IF(E28="","",C28-E28)</f>
      </c>
      <c r="H28" s="116">
        <f t="shared" si="2"/>
      </c>
      <c r="I28" s="117">
        <f aca="true" t="shared" si="3" ref="I28:I35">(C28-E28)-(D28-F28)</f>
        <v>0</v>
      </c>
    </row>
    <row r="29" spans="1:9" s="97" customFormat="1" ht="15" customHeight="1">
      <c r="A29" s="226">
        <v>3.1</v>
      </c>
      <c r="B29" s="244" t="s">
        <v>555</v>
      </c>
      <c r="C29" s="294"/>
      <c r="D29" s="295"/>
      <c r="E29" s="70"/>
      <c r="F29" s="71"/>
      <c r="G29" s="117">
        <f>IF(E29="","",C29-E29)</f>
      </c>
      <c r="H29" s="116">
        <f>IF(F29="","",D29-F29)</f>
      </c>
      <c r="I29" s="117">
        <f>(C29-E29)-(D29-F29)</f>
        <v>0</v>
      </c>
    </row>
    <row r="30" spans="1:9" s="97" customFormat="1" ht="15" customHeight="1">
      <c r="A30" s="226">
        <v>3.2</v>
      </c>
      <c r="B30" s="244" t="s">
        <v>13</v>
      </c>
      <c r="C30" s="294"/>
      <c r="D30" s="295"/>
      <c r="E30" s="70"/>
      <c r="F30" s="71"/>
      <c r="G30" s="117">
        <f t="shared" si="2"/>
      </c>
      <c r="H30" s="116">
        <f t="shared" si="2"/>
      </c>
      <c r="I30" s="117">
        <f t="shared" si="3"/>
        <v>0</v>
      </c>
    </row>
    <row r="31" spans="1:9" s="97" customFormat="1" ht="15" customHeight="1">
      <c r="A31" s="226">
        <v>3.3</v>
      </c>
      <c r="B31" s="244" t="s">
        <v>30</v>
      </c>
      <c r="C31" s="294"/>
      <c r="D31" s="295"/>
      <c r="E31" s="70"/>
      <c r="F31" s="71"/>
      <c r="G31" s="117">
        <f t="shared" si="2"/>
      </c>
      <c r="H31" s="116">
        <f t="shared" si="2"/>
      </c>
      <c r="I31" s="117">
        <f t="shared" si="3"/>
        <v>0</v>
      </c>
    </row>
    <row r="32" spans="1:9" s="97" customFormat="1" ht="15" customHeight="1">
      <c r="A32" s="226">
        <v>3.4</v>
      </c>
      <c r="B32" s="244" t="s">
        <v>31</v>
      </c>
      <c r="C32" s="294"/>
      <c r="D32" s="295"/>
      <c r="E32" s="70"/>
      <c r="F32" s="71"/>
      <c r="G32" s="117">
        <f t="shared" si="2"/>
      </c>
      <c r="H32" s="116">
        <f t="shared" si="2"/>
      </c>
      <c r="I32" s="117">
        <f t="shared" si="3"/>
        <v>0</v>
      </c>
    </row>
    <row r="33" spans="1:9" s="97" customFormat="1" ht="15" customHeight="1">
      <c r="A33" s="226">
        <v>3.5</v>
      </c>
      <c r="B33" s="244" t="s">
        <v>14</v>
      </c>
      <c r="C33" s="294"/>
      <c r="D33" s="295"/>
      <c r="E33" s="70"/>
      <c r="F33" s="71"/>
      <c r="G33" s="117">
        <f t="shared" si="2"/>
      </c>
      <c r="H33" s="116">
        <f t="shared" si="2"/>
      </c>
      <c r="I33" s="117">
        <f t="shared" si="3"/>
        <v>0</v>
      </c>
    </row>
    <row r="34" spans="1:9" s="97" customFormat="1" ht="15" customHeight="1">
      <c r="A34" s="226">
        <v>3.5</v>
      </c>
      <c r="B34" s="244" t="s">
        <v>555</v>
      </c>
      <c r="C34" s="294"/>
      <c r="D34" s="295"/>
      <c r="E34" s="70"/>
      <c r="F34" s="71"/>
      <c r="G34" s="117">
        <f>IF(E34="","",C34-E34)</f>
      </c>
      <c r="H34" s="116">
        <f>IF(F34="","",D34-F34)</f>
      </c>
      <c r="I34" s="117">
        <f>(C34-E34)-(D34-F34)</f>
        <v>0</v>
      </c>
    </row>
    <row r="35" spans="1:9" s="97" customFormat="1" ht="15" customHeight="1">
      <c r="A35" s="226">
        <v>3.6</v>
      </c>
      <c r="B35" s="244" t="s">
        <v>32</v>
      </c>
      <c r="C35" s="294"/>
      <c r="D35" s="295"/>
      <c r="E35" s="70"/>
      <c r="F35" s="71"/>
      <c r="G35" s="117">
        <f t="shared" si="2"/>
      </c>
      <c r="H35" s="116">
        <f t="shared" si="2"/>
      </c>
      <c r="I35" s="117">
        <f t="shared" si="3"/>
        <v>0</v>
      </c>
    </row>
    <row r="36" spans="1:9" s="97" customFormat="1" ht="15" customHeight="1">
      <c r="A36" s="226">
        <v>3.7</v>
      </c>
      <c r="B36" s="244" t="s">
        <v>550</v>
      </c>
      <c r="C36" s="294"/>
      <c r="D36" s="295"/>
      <c r="E36" s="70"/>
      <c r="F36" s="71"/>
      <c r="G36" s="117">
        <f>IF(E36="","",C36-E36)</f>
      </c>
      <c r="H36" s="116">
        <f>IF(F36="","",D36-F36)</f>
      </c>
      <c r="I36" s="117">
        <f>(C36-E36)-(D36-F36)</f>
        <v>0</v>
      </c>
    </row>
    <row r="37" spans="1:9" s="97" customFormat="1" ht="15" customHeight="1">
      <c r="A37" s="226"/>
      <c r="B37" s="95"/>
      <c r="C37" s="113"/>
      <c r="D37" s="114"/>
      <c r="E37" s="115"/>
      <c r="F37" s="116"/>
      <c r="G37" s="117"/>
      <c r="H37" s="116"/>
      <c r="I37" s="117"/>
    </row>
    <row r="38" spans="1:9" s="97" customFormat="1" ht="15" customHeight="1">
      <c r="A38" s="227"/>
      <c r="B38" s="95"/>
      <c r="C38" s="113"/>
      <c r="D38" s="114"/>
      <c r="E38" s="115"/>
      <c r="F38" s="116"/>
      <c r="G38" s="117"/>
      <c r="H38" s="116"/>
      <c r="I38" s="117"/>
    </row>
    <row r="39" spans="1:9" s="97" customFormat="1" ht="15" customHeight="1">
      <c r="A39" s="225">
        <v>4</v>
      </c>
      <c r="B39" s="144" t="s">
        <v>504</v>
      </c>
      <c r="C39" s="188">
        <f>C40</f>
        <v>0</v>
      </c>
      <c r="D39" s="189">
        <f aca="true" t="shared" si="4" ref="D39:I39">D40</f>
        <v>0</v>
      </c>
      <c r="E39" s="190">
        <f t="shared" si="4"/>
        <v>0</v>
      </c>
      <c r="F39" s="191">
        <f t="shared" si="4"/>
        <v>0</v>
      </c>
      <c r="G39" s="192">
        <f t="shared" si="4"/>
      </c>
      <c r="H39" s="191">
        <f t="shared" si="4"/>
      </c>
      <c r="I39" s="192">
        <f t="shared" si="4"/>
        <v>0</v>
      </c>
    </row>
    <row r="40" spans="1:9" s="97" customFormat="1" ht="15" customHeight="1">
      <c r="A40" s="226">
        <v>4.1</v>
      </c>
      <c r="B40" s="244" t="s">
        <v>50</v>
      </c>
      <c r="C40" s="294"/>
      <c r="D40" s="295"/>
      <c r="E40" s="70"/>
      <c r="F40" s="71"/>
      <c r="G40" s="117">
        <f aca="true" t="shared" si="5" ref="G40:G51">IF(E40="","",C40-E40)</f>
      </c>
      <c r="H40" s="116">
        <f aca="true" t="shared" si="6" ref="H40:H51">IF(F40="","",D40-F40)</f>
      </c>
      <c r="I40" s="117">
        <f>(C40-E40)-(D40-F40)</f>
        <v>0</v>
      </c>
    </row>
    <row r="41" spans="1:9" s="97" customFormat="1" ht="15" customHeight="1">
      <c r="A41" s="226"/>
      <c r="B41" s="331" t="s">
        <v>503</v>
      </c>
      <c r="C41" s="332"/>
      <c r="D41" s="307"/>
      <c r="E41" s="70"/>
      <c r="F41" s="71"/>
      <c r="G41" s="117"/>
      <c r="H41" s="116"/>
      <c r="I41" s="117"/>
    </row>
    <row r="42" spans="1:9" s="97" customFormat="1" ht="15" customHeight="1">
      <c r="A42" s="226"/>
      <c r="B42" s="331" t="s">
        <v>507</v>
      </c>
      <c r="C42" s="306"/>
      <c r="D42" s="307"/>
      <c r="E42" s="70"/>
      <c r="F42" s="71"/>
      <c r="G42" s="117"/>
      <c r="H42" s="116"/>
      <c r="I42" s="117"/>
    </row>
    <row r="43" spans="1:9" s="97" customFormat="1" ht="15" customHeight="1">
      <c r="A43" s="226"/>
      <c r="B43" s="331"/>
      <c r="C43" s="306"/>
      <c r="D43" s="307"/>
      <c r="E43" s="70"/>
      <c r="F43" s="71"/>
      <c r="G43" s="117"/>
      <c r="H43" s="116"/>
      <c r="I43" s="117"/>
    </row>
    <row r="44" spans="1:9" s="97" customFormat="1" ht="15" customHeight="1">
      <c r="A44" s="226"/>
      <c r="B44" s="94"/>
      <c r="C44" s="69"/>
      <c r="D44" s="68"/>
      <c r="E44" s="70"/>
      <c r="F44" s="71"/>
      <c r="G44" s="117"/>
      <c r="H44" s="116"/>
      <c r="I44" s="117"/>
    </row>
    <row r="45" spans="1:9" s="97" customFormat="1" ht="15" customHeight="1" hidden="1">
      <c r="A45" s="228"/>
      <c r="B45" s="118"/>
      <c r="C45" s="113"/>
      <c r="D45" s="114"/>
      <c r="E45" s="115"/>
      <c r="F45" s="116"/>
      <c r="G45" s="117">
        <f t="shared" si="5"/>
      </c>
      <c r="H45" s="116">
        <f t="shared" si="6"/>
      </c>
      <c r="I45" s="117"/>
    </row>
    <row r="46" spans="1:9" s="97" customFormat="1" ht="15" customHeight="1">
      <c r="A46" s="225">
        <v>5</v>
      </c>
      <c r="B46" s="186" t="s">
        <v>28</v>
      </c>
      <c r="C46" s="113"/>
      <c r="D46" s="114"/>
      <c r="E46" s="115"/>
      <c r="F46" s="116"/>
      <c r="G46" s="117">
        <f t="shared" si="5"/>
      </c>
      <c r="H46" s="116">
        <f t="shared" si="6"/>
      </c>
      <c r="I46" s="117"/>
    </row>
    <row r="47" spans="1:9" s="97" customFormat="1" ht="15" customHeight="1">
      <c r="A47" s="229"/>
      <c r="B47" s="186" t="s">
        <v>29</v>
      </c>
      <c r="C47" s="188">
        <f>SUM(C49:C51)</f>
        <v>0</v>
      </c>
      <c r="D47" s="189">
        <f aca="true" t="shared" si="7" ref="D47:I47">SUM(D49:D51)</f>
        <v>0</v>
      </c>
      <c r="E47" s="190">
        <f t="shared" si="7"/>
        <v>0</v>
      </c>
      <c r="F47" s="191">
        <f t="shared" si="7"/>
        <v>0</v>
      </c>
      <c r="G47" s="192">
        <f t="shared" si="7"/>
        <v>0</v>
      </c>
      <c r="H47" s="191">
        <f t="shared" si="7"/>
        <v>0</v>
      </c>
      <c r="I47" s="192">
        <f t="shared" si="7"/>
        <v>0</v>
      </c>
    </row>
    <row r="48" spans="1:9" s="97" customFormat="1" ht="15" customHeight="1">
      <c r="A48" s="229"/>
      <c r="B48" s="118" t="s">
        <v>23</v>
      </c>
      <c r="C48" s="113"/>
      <c r="D48" s="114"/>
      <c r="E48" s="115"/>
      <c r="F48" s="116"/>
      <c r="G48" s="117">
        <f t="shared" si="5"/>
      </c>
      <c r="H48" s="116">
        <f t="shared" si="6"/>
      </c>
      <c r="I48" s="117"/>
    </row>
    <row r="49" spans="1:9" s="97" customFormat="1" ht="15" customHeight="1">
      <c r="A49" s="226">
        <v>5.1</v>
      </c>
      <c r="B49" s="118" t="s">
        <v>34</v>
      </c>
      <c r="C49" s="294"/>
      <c r="D49" s="295"/>
      <c r="E49" s="70"/>
      <c r="F49" s="71"/>
      <c r="G49" s="117">
        <f t="shared" si="5"/>
      </c>
      <c r="H49" s="116">
        <f t="shared" si="6"/>
      </c>
      <c r="I49" s="117">
        <f>(C49-E49)-(D49-F49)</f>
        <v>0</v>
      </c>
    </row>
    <row r="50" spans="1:9" s="97" customFormat="1" ht="15" customHeight="1">
      <c r="A50" s="226">
        <v>5.2</v>
      </c>
      <c r="B50" s="118" t="s">
        <v>33</v>
      </c>
      <c r="C50" s="294"/>
      <c r="D50" s="295"/>
      <c r="E50" s="70"/>
      <c r="F50" s="71"/>
      <c r="G50" s="117">
        <f t="shared" si="5"/>
      </c>
      <c r="H50" s="116">
        <f t="shared" si="6"/>
      </c>
      <c r="I50" s="117">
        <f>(C50-E50)-(D50-F50)</f>
        <v>0</v>
      </c>
    </row>
    <row r="51" spans="1:9" s="97" customFormat="1" ht="15" customHeight="1">
      <c r="A51" s="226">
        <v>5.3</v>
      </c>
      <c r="B51" s="118" t="s">
        <v>35</v>
      </c>
      <c r="C51" s="294"/>
      <c r="D51" s="295"/>
      <c r="E51" s="70"/>
      <c r="F51" s="71"/>
      <c r="G51" s="117">
        <f t="shared" si="5"/>
      </c>
      <c r="H51" s="116">
        <f t="shared" si="6"/>
      </c>
      <c r="I51" s="117">
        <f>(C51-E51)-(D51-F51)</f>
        <v>0</v>
      </c>
    </row>
    <row r="52" spans="1:9" s="97" customFormat="1" ht="15" customHeight="1">
      <c r="A52" s="226"/>
      <c r="B52" s="118"/>
      <c r="C52" s="69"/>
      <c r="D52" s="68"/>
      <c r="E52" s="70"/>
      <c r="F52" s="71"/>
      <c r="G52" s="117"/>
      <c r="H52" s="116"/>
      <c r="I52" s="117"/>
    </row>
    <row r="53" spans="1:9" ht="15" customHeight="1" thickBot="1">
      <c r="A53" s="230"/>
      <c r="B53" s="184"/>
      <c r="C53" s="119"/>
      <c r="D53" s="120"/>
      <c r="E53" s="121"/>
      <c r="F53" s="122"/>
      <c r="G53" s="123"/>
      <c r="H53" s="122"/>
      <c r="I53" s="123"/>
    </row>
    <row r="54" spans="1:9" ht="11.25" customHeight="1">
      <c r="A54" s="268"/>
      <c r="B54" s="269"/>
      <c r="C54" s="241"/>
      <c r="D54" s="241"/>
      <c r="E54" s="412" t="s">
        <v>541</v>
      </c>
      <c r="F54" s="413"/>
      <c r="G54" s="413"/>
      <c r="H54" s="413"/>
      <c r="I54" s="346"/>
    </row>
    <row r="55" spans="1:9" ht="15" customHeight="1">
      <c r="A55" s="410">
        <f ca="1">TODAY()</f>
        <v>45365</v>
      </c>
      <c r="B55" s="411"/>
      <c r="C55" s="241"/>
      <c r="D55" s="241"/>
      <c r="E55" s="414"/>
      <c r="F55" s="414"/>
      <c r="G55" s="414"/>
      <c r="H55" s="415"/>
      <c r="I55" s="284">
        <f>I22+I27+I39+I47</f>
        <v>0</v>
      </c>
    </row>
    <row r="56" spans="1:9" ht="11.25" customHeight="1">
      <c r="A56" s="242"/>
      <c r="B56" s="243"/>
      <c r="C56" s="243"/>
      <c r="D56" s="243"/>
      <c r="E56" s="416"/>
      <c r="F56" s="416"/>
      <c r="G56" s="416"/>
      <c r="H56" s="416"/>
      <c r="I56" s="349"/>
    </row>
    <row r="57" ht="15" hidden="1"/>
    <row r="58" ht="15" hidden="1"/>
    <row r="59" ht="15" hidden="1"/>
    <row r="60" ht="15" hidden="1"/>
    <row r="61" ht="15" hidden="1"/>
    <row r="62" ht="15" hidden="1"/>
    <row r="63" ht="15"/>
    <row r="64" ht="15"/>
    <row r="65" ht="15"/>
  </sheetData>
  <sheetProtection password="CAAF" sheet="1"/>
  <mergeCells count="5">
    <mergeCell ref="A55:B55"/>
    <mergeCell ref="E54:H56"/>
    <mergeCell ref="E16:H16"/>
    <mergeCell ref="E17:F17"/>
    <mergeCell ref="G17:H17"/>
  </mergeCells>
  <printOptions horizontalCentered="1"/>
  <pageMargins left="0.23" right="0.17" top="0.35" bottom="0.36" header="0" footer="0"/>
  <pageSetup fitToHeight="1" fitToWidth="1" horizontalDpi="300" verticalDpi="300" orientation="portrait" paperSize="9" scale="9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A1">
      <selection activeCell="B23" sqref="B23"/>
    </sheetView>
  </sheetViews>
  <sheetFormatPr defaultColWidth="0" defaultRowHeight="15" zeroHeight="1"/>
  <cols>
    <col min="1" max="1" width="2.6640625" style="3" customWidth="1"/>
    <col min="2" max="2" width="21.77734375" style="3" customWidth="1"/>
    <col min="3" max="8" width="9.5546875" style="3" customWidth="1"/>
    <col min="9" max="9" width="0.3359375" style="3" customWidth="1"/>
    <col min="10" max="16384" width="11.5546875" style="3" hidden="1" customWidth="1"/>
  </cols>
  <sheetData>
    <row r="1" spans="1:8" ht="15">
      <c r="A1" s="193"/>
      <c r="B1" s="194"/>
      <c r="C1" s="194"/>
      <c r="D1" s="194"/>
      <c r="E1" s="194"/>
      <c r="F1" s="194"/>
      <c r="G1" s="194"/>
      <c r="H1" s="195"/>
    </row>
    <row r="2" spans="1:8" ht="11.25" customHeight="1">
      <c r="A2" s="196"/>
      <c r="B2" s="52"/>
      <c r="C2" s="52"/>
      <c r="D2" s="52"/>
      <c r="E2" s="52"/>
      <c r="F2" s="52"/>
      <c r="G2" s="52"/>
      <c r="H2" s="197"/>
    </row>
    <row r="3" spans="1:8" ht="11.25" customHeight="1">
      <c r="A3" s="423"/>
      <c r="B3" s="424"/>
      <c r="C3" s="424"/>
      <c r="D3" s="424"/>
      <c r="E3" s="52"/>
      <c r="F3" s="52"/>
      <c r="G3" s="52"/>
      <c r="H3" s="197"/>
    </row>
    <row r="4" spans="1:8" ht="11.25" customHeight="1">
      <c r="A4" s="423"/>
      <c r="B4" s="424"/>
      <c r="C4" s="424"/>
      <c r="D4" s="424"/>
      <c r="E4" s="52"/>
      <c r="F4" s="52"/>
      <c r="G4" s="52"/>
      <c r="H4" s="197"/>
    </row>
    <row r="5" spans="1:8" ht="30" customHeight="1">
      <c r="A5" s="196"/>
      <c r="B5" s="52"/>
      <c r="C5" s="52"/>
      <c r="D5" s="52"/>
      <c r="E5" s="52"/>
      <c r="F5" s="52"/>
      <c r="G5" s="52"/>
      <c r="H5" s="197"/>
    </row>
    <row r="6" spans="1:8" ht="18" customHeight="1">
      <c r="A6" s="196"/>
      <c r="B6" s="180" t="str">
        <f>"Compte de l'action sociale pour l'année :        "&amp;'DONNEES GENERALES'!D4</f>
        <v>Compte de l'action sociale pour l'année :        2023</v>
      </c>
      <c r="C6" s="181"/>
      <c r="D6" s="181"/>
      <c r="E6" s="52"/>
      <c r="F6" s="433" t="s">
        <v>8</v>
      </c>
      <c r="G6" s="434"/>
      <c r="H6" s="197"/>
    </row>
    <row r="7" spans="1:8" ht="11.25" customHeight="1">
      <c r="A7" s="196"/>
      <c r="B7" s="52"/>
      <c r="C7" s="52"/>
      <c r="D7" s="52"/>
      <c r="E7" s="52"/>
      <c r="F7" s="434"/>
      <c r="G7" s="434"/>
      <c r="H7" s="197"/>
    </row>
    <row r="8" spans="1:8" ht="19.5" customHeight="1">
      <c r="A8" s="196"/>
      <c r="B8" s="182" t="s">
        <v>52</v>
      </c>
      <c r="C8" s="151"/>
      <c r="D8" s="151"/>
      <c r="E8" s="151"/>
      <c r="F8" s="76" t="str">
        <f>'DONNEES GENERALES'!D6</f>
        <v>A remplir</v>
      </c>
      <c r="G8" s="67"/>
      <c r="H8" s="197"/>
    </row>
    <row r="9" spans="1:8" ht="9.75" customHeight="1">
      <c r="A9" s="196"/>
      <c r="B9" s="182"/>
      <c r="C9" s="151"/>
      <c r="D9" s="151"/>
      <c r="E9" s="151"/>
      <c r="F9" s="308"/>
      <c r="G9" s="151"/>
      <c r="H9" s="197"/>
    </row>
    <row r="10" spans="1:8" ht="15" customHeight="1" thickBot="1">
      <c r="A10" s="196"/>
      <c r="B10" s="52"/>
      <c r="C10" s="52"/>
      <c r="D10" s="52"/>
      <c r="E10" s="52"/>
      <c r="F10" s="52"/>
      <c r="G10" s="52"/>
      <c r="H10" s="197"/>
    </row>
    <row r="11" spans="1:8" ht="13.5" customHeight="1">
      <c r="A11" s="425" t="s">
        <v>24</v>
      </c>
      <c r="B11" s="428"/>
      <c r="C11" s="385" t="s">
        <v>2</v>
      </c>
      <c r="D11" s="387" t="s">
        <v>1</v>
      </c>
      <c r="E11" s="431" t="s">
        <v>3</v>
      </c>
      <c r="F11" s="398"/>
      <c r="G11" s="398"/>
      <c r="H11" s="399"/>
    </row>
    <row r="12" spans="1:8" ht="18.75" customHeight="1">
      <c r="A12" s="426"/>
      <c r="B12" s="429"/>
      <c r="C12" s="386"/>
      <c r="D12" s="388"/>
      <c r="E12" s="432" t="s">
        <v>4</v>
      </c>
      <c r="F12" s="401"/>
      <c r="G12" s="402" t="s">
        <v>5</v>
      </c>
      <c r="H12" s="403"/>
    </row>
    <row r="13" spans="1:8" s="2" customFormat="1" ht="18.75" customHeight="1">
      <c r="A13" s="426"/>
      <c r="B13" s="429"/>
      <c r="C13" s="386"/>
      <c r="D13" s="388"/>
      <c r="E13" s="5" t="s">
        <v>2</v>
      </c>
      <c r="F13" s="6" t="s">
        <v>1</v>
      </c>
      <c r="G13" s="5" t="s">
        <v>2</v>
      </c>
      <c r="H13" s="198" t="s">
        <v>1</v>
      </c>
    </row>
    <row r="14" spans="1:8" s="2" customFormat="1" ht="13.5" customHeight="1">
      <c r="A14" s="427"/>
      <c r="B14" s="430"/>
      <c r="C14" s="141" t="s">
        <v>548</v>
      </c>
      <c r="D14" s="142" t="s">
        <v>548</v>
      </c>
      <c r="E14" s="343" t="s">
        <v>548</v>
      </c>
      <c r="F14" s="143" t="s">
        <v>548</v>
      </c>
      <c r="G14" s="143" t="s">
        <v>548</v>
      </c>
      <c r="H14" s="236" t="s">
        <v>548</v>
      </c>
    </row>
    <row r="15" spans="1:8" s="2" customFormat="1" ht="22.5" customHeight="1">
      <c r="A15" s="199" t="s">
        <v>21</v>
      </c>
      <c r="B15" s="309" t="s">
        <v>56</v>
      </c>
      <c r="C15" s="31"/>
      <c r="D15" s="32"/>
      <c r="E15" s="31"/>
      <c r="F15" s="41"/>
      <c r="G15" s="36"/>
      <c r="H15" s="41"/>
    </row>
    <row r="16" spans="1:8" s="2" customFormat="1" ht="15" customHeight="1">
      <c r="A16" s="200" t="s">
        <v>19</v>
      </c>
      <c r="B16" s="14" t="s">
        <v>57</v>
      </c>
      <c r="C16" s="77">
        <f>'1.1 Aide sociale (décisions)'!H59</f>
        <v>0</v>
      </c>
      <c r="D16" s="62">
        <f>'1.1 Aide sociale (décisions)'!I59</f>
        <v>0</v>
      </c>
      <c r="E16" s="77">
        <f>'1.1 Aide sociale (décisions)'!J59</f>
        <v>0</v>
      </c>
      <c r="F16" s="13">
        <f>'1.1 Aide sociale (décisions)'!K59</f>
        <v>0</v>
      </c>
      <c r="G16" s="12">
        <f>IF((C16="")*AND(D16="")*AND(E16="")*AND(F16=""),"",C16-E16)</f>
        <v>0</v>
      </c>
      <c r="H16" s="13">
        <f>IF((D16="")*AND(E16="")*AND(F16="")*AND(G16=""),"",D16-F16)</f>
        <v>0</v>
      </c>
    </row>
    <row r="17" spans="1:8" s="2" customFormat="1" ht="15" customHeight="1">
      <c r="A17" s="200" t="s">
        <v>20</v>
      </c>
      <c r="B17" s="14" t="s">
        <v>68</v>
      </c>
      <c r="C17" s="58">
        <f>'1.2 Aide (placements,AVS,décès)'!H59</f>
        <v>0</v>
      </c>
      <c r="D17" s="59">
        <f>'1.2 Aide (placements,AVS,décès)'!I59</f>
        <v>0</v>
      </c>
      <c r="E17" s="58">
        <f>'1.2 Aide (placements,AVS,décès)'!J59</f>
        <v>0</v>
      </c>
      <c r="F17" s="60">
        <f>'1.2 Aide (placements,AVS,décès)'!K59</f>
        <v>0</v>
      </c>
      <c r="G17" s="61">
        <f>IF((C17="")*AND(D17="")*AND(E17="")*AND(F17=""),"",C17-E17)</f>
        <v>0</v>
      </c>
      <c r="H17" s="60">
        <f>IF((D17="")*AND(E17="")*AND(F17="")*AND(G17=""),"",D17-F17)</f>
        <v>0</v>
      </c>
    </row>
    <row r="18" spans="1:8" s="2" customFormat="1" ht="22.5" customHeight="1">
      <c r="A18" s="201" t="s">
        <v>21</v>
      </c>
      <c r="B18" s="156" t="s">
        <v>67</v>
      </c>
      <c r="C18" s="22">
        <f aca="true" t="shared" si="0" ref="C18:H18">SUM(C16:C17)</f>
        <v>0</v>
      </c>
      <c r="D18" s="21">
        <f t="shared" si="0"/>
        <v>0</v>
      </c>
      <c r="E18" s="22">
        <f t="shared" si="0"/>
        <v>0</v>
      </c>
      <c r="F18" s="43">
        <f t="shared" si="0"/>
        <v>0</v>
      </c>
      <c r="G18" s="37">
        <f t="shared" si="0"/>
        <v>0</v>
      </c>
      <c r="H18" s="43">
        <f t="shared" si="0"/>
        <v>0</v>
      </c>
    </row>
    <row r="19" spans="1:8" s="1" customFormat="1" ht="4.5" customHeight="1">
      <c r="A19" s="202"/>
      <c r="B19" s="18"/>
      <c r="C19" s="22"/>
      <c r="D19" s="21"/>
      <c r="E19" s="22"/>
      <c r="F19" s="43"/>
      <c r="G19" s="37"/>
      <c r="H19" s="43"/>
    </row>
    <row r="20" spans="1:8" s="1" customFormat="1" ht="23.25" customHeight="1">
      <c r="A20" s="202"/>
      <c r="B20" s="311" t="s">
        <v>55</v>
      </c>
      <c r="C20" s="23"/>
      <c r="D20" s="20"/>
      <c r="E20" s="23"/>
      <c r="F20" s="42"/>
      <c r="G20" s="38"/>
      <c r="H20" s="42"/>
    </row>
    <row r="21" spans="1:9" s="1" customFormat="1" ht="21" customHeight="1">
      <c r="A21" s="203" t="s">
        <v>22</v>
      </c>
      <c r="B21" s="187" t="s">
        <v>54</v>
      </c>
      <c r="C21" s="27"/>
      <c r="D21" s="24"/>
      <c r="E21" s="27"/>
      <c r="F21" s="44"/>
      <c r="G21" s="39"/>
      <c r="H21" s="44"/>
      <c r="I21" s="1" t="s">
        <v>53</v>
      </c>
    </row>
    <row r="22" spans="1:8" s="1" customFormat="1" ht="16.5" customHeight="1" thickBot="1">
      <c r="A22" s="200"/>
      <c r="B22" s="185" t="s">
        <v>70</v>
      </c>
      <c r="C22" s="74">
        <f>'2-5 SDS, Institutions et divers'!C22-'2-5 SDS, Institutions et divers'!D22</f>
        <v>0</v>
      </c>
      <c r="D22" s="63"/>
      <c r="E22" s="74">
        <f>'2-5 SDS, Institutions et divers'!E22-'2-5 SDS, Institutions et divers'!F22</f>
        <v>0</v>
      </c>
      <c r="F22" s="73"/>
      <c r="G22" s="75">
        <f>IF((C22="")*AND(D22="")*AND(E22="")*AND(F22=""),"",C22-E22)</f>
        <v>0</v>
      </c>
      <c r="H22" s="64"/>
    </row>
    <row r="23" spans="1:8" s="1" customFormat="1" ht="9" customHeight="1">
      <c r="A23" s="204"/>
      <c r="B23" s="19"/>
      <c r="C23" s="23"/>
      <c r="D23" s="20"/>
      <c r="E23" s="23"/>
      <c r="F23" s="42"/>
      <c r="G23" s="38"/>
      <c r="H23" s="42"/>
    </row>
    <row r="24" spans="1:8" s="1" customFormat="1" ht="21" customHeight="1">
      <c r="A24" s="205" t="s">
        <v>10</v>
      </c>
      <c r="B24" s="16" t="s">
        <v>554</v>
      </c>
      <c r="C24" s="65"/>
      <c r="D24" s="63"/>
      <c r="E24" s="65"/>
      <c r="F24" s="64"/>
      <c r="G24" s="66"/>
      <c r="H24" s="64"/>
    </row>
    <row r="25" spans="1:8" s="1" customFormat="1" ht="15" customHeight="1" thickBot="1">
      <c r="A25" s="200"/>
      <c r="B25" s="185" t="s">
        <v>505</v>
      </c>
      <c r="C25" s="74">
        <f>'2-5 SDS, Institutions et divers'!C27-'2-5 SDS, Institutions et divers'!D27</f>
        <v>0</v>
      </c>
      <c r="D25" s="63"/>
      <c r="E25" s="74">
        <f>(SUM('2-5 SDS, Institutions et divers'!E28:E36))-(SUM('2-5 SDS, Institutions et divers'!F28:F36))</f>
        <v>0</v>
      </c>
      <c r="F25" s="73"/>
      <c r="G25" s="75">
        <f>IF((C25="")*AND(D25="")*AND(E25="")*AND(F25=""),"",C25-E25)</f>
        <v>0</v>
      </c>
      <c r="H25" s="64"/>
    </row>
    <row r="26" spans="1:8" s="1" customFormat="1" ht="9" customHeight="1">
      <c r="A26" s="200"/>
      <c r="B26" s="7"/>
      <c r="C26" s="65"/>
      <c r="D26" s="63"/>
      <c r="E26" s="65"/>
      <c r="F26" s="64"/>
      <c r="G26" s="66"/>
      <c r="H26" s="64"/>
    </row>
    <row r="27" spans="1:8" s="1" customFormat="1" ht="21" customHeight="1">
      <c r="A27" s="205" t="s">
        <v>11</v>
      </c>
      <c r="B27" s="7" t="s">
        <v>528</v>
      </c>
      <c r="C27" s="65"/>
      <c r="D27" s="63"/>
      <c r="E27" s="65"/>
      <c r="F27" s="64"/>
      <c r="G27" s="66"/>
      <c r="H27" s="64"/>
    </row>
    <row r="28" spans="1:8" s="1" customFormat="1" ht="15" customHeight="1" thickBot="1">
      <c r="A28" s="200"/>
      <c r="B28" s="185" t="s">
        <v>506</v>
      </c>
      <c r="C28" s="74">
        <f>'2-5 SDS, Institutions et divers'!C40-'2-5 SDS, Institutions et divers'!D40</f>
        <v>0</v>
      </c>
      <c r="D28" s="63"/>
      <c r="E28" s="74">
        <f>'2-5 SDS, Institutions et divers'!E40-'2-5 SDS, Institutions et divers'!F40</f>
        <v>0</v>
      </c>
      <c r="F28" s="73"/>
      <c r="G28" s="75">
        <f>IF((C28="")*AND(D28="")*AND(E28="")*AND(F28=""),"",C28-E28)</f>
        <v>0</v>
      </c>
      <c r="H28" s="64"/>
    </row>
    <row r="29" spans="1:8" s="1" customFormat="1" ht="9" customHeight="1">
      <c r="A29" s="200"/>
      <c r="B29" s="26"/>
      <c r="C29" s="65"/>
      <c r="D29" s="63"/>
      <c r="E29" s="65"/>
      <c r="F29" s="64"/>
      <c r="G29" s="66"/>
      <c r="H29" s="64"/>
    </row>
    <row r="30" spans="1:8" s="1" customFormat="1" ht="22.5" customHeight="1">
      <c r="A30" s="204" t="s">
        <v>38</v>
      </c>
      <c r="B30" s="156" t="s">
        <v>63</v>
      </c>
      <c r="C30" s="28">
        <f>C22+C25+C28</f>
        <v>0</v>
      </c>
      <c r="D30" s="25"/>
      <c r="E30" s="28">
        <f>E22+E25+E28</f>
        <v>0</v>
      </c>
      <c r="F30" s="45"/>
      <c r="G30" s="40">
        <f>G22+G25+G28</f>
        <v>0</v>
      </c>
      <c r="H30" s="45"/>
    </row>
    <row r="31" spans="1:8" s="1" customFormat="1" ht="4.5" customHeight="1">
      <c r="A31" s="204"/>
      <c r="B31" s="15"/>
      <c r="C31" s="22"/>
      <c r="D31" s="21"/>
      <c r="E31" s="22"/>
      <c r="F31" s="43"/>
      <c r="G31" s="37">
        <f>IF((C31="")*AND(D31="")*AND(E31="")*AND(F31=""),"",C31-E31)</f>
      </c>
      <c r="H31" s="43">
        <f>IF((D31="")*AND(E31="")*AND(F31="")*AND(G31=""),"",D31-F31)</f>
      </c>
    </row>
    <row r="32" spans="1:8" s="1" customFormat="1" ht="10.5" customHeight="1">
      <c r="A32" s="202"/>
      <c r="B32" s="30"/>
      <c r="C32" s="23"/>
      <c r="D32" s="20"/>
      <c r="E32" s="23"/>
      <c r="F32" s="42"/>
      <c r="G32" s="38"/>
      <c r="H32" s="42"/>
    </row>
    <row r="33" spans="1:8" s="2" customFormat="1" ht="22.5" customHeight="1">
      <c r="A33" s="205" t="s">
        <v>15</v>
      </c>
      <c r="B33" s="312" t="s">
        <v>62</v>
      </c>
      <c r="C33" s="23"/>
      <c r="D33" s="20"/>
      <c r="E33" s="23"/>
      <c r="F33" s="42"/>
      <c r="G33" s="38"/>
      <c r="H33" s="42"/>
    </row>
    <row r="34" spans="1:8" s="2" customFormat="1" ht="15" customHeight="1">
      <c r="A34" s="200" t="s">
        <v>16</v>
      </c>
      <c r="B34" s="7" t="s">
        <v>61</v>
      </c>
      <c r="C34" s="77">
        <f>'2-5 SDS, Institutions et divers'!C49-'2-5 SDS, Institutions et divers'!D49</f>
        <v>0</v>
      </c>
      <c r="D34" s="62"/>
      <c r="E34" s="77">
        <f>'2-5 SDS, Institutions et divers'!E49-'2-5 SDS, Institutions et divers'!F49</f>
        <v>0</v>
      </c>
      <c r="F34" s="13"/>
      <c r="G34" s="12">
        <f>IF((C34="")*AND(D34="")*AND(E34="")*AND(F34=""),"",C34-E34)</f>
        <v>0</v>
      </c>
      <c r="H34" s="42"/>
    </row>
    <row r="35" spans="1:8" s="2" customFormat="1" ht="15" customHeight="1">
      <c r="A35" s="200" t="s">
        <v>17</v>
      </c>
      <c r="B35" s="7" t="s">
        <v>60</v>
      </c>
      <c r="C35" s="11">
        <f>'2-5 SDS, Institutions et divers'!C50-'2-5 SDS, Institutions et divers'!D50</f>
        <v>0</v>
      </c>
      <c r="D35" s="62"/>
      <c r="E35" s="11">
        <f>'2-5 SDS, Institutions et divers'!E50-'2-5 SDS, Institutions et divers'!F50</f>
        <v>0</v>
      </c>
      <c r="F35" s="13"/>
      <c r="G35" s="12">
        <f>IF((C35="")*AND(D35="")*AND(E35="")*AND(F35=""),"",C35-E35)</f>
        <v>0</v>
      </c>
      <c r="H35" s="42"/>
    </row>
    <row r="36" spans="1:8" s="2" customFormat="1" ht="15" customHeight="1">
      <c r="A36" s="200" t="s">
        <v>18</v>
      </c>
      <c r="B36" s="7" t="s">
        <v>59</v>
      </c>
      <c r="C36" s="78">
        <f>'2-5 SDS, Institutions et divers'!C51-'2-5 SDS, Institutions et divers'!D51</f>
        <v>0</v>
      </c>
      <c r="D36" s="59"/>
      <c r="E36" s="78">
        <f>'2-5 SDS, Institutions et divers'!E51-'2-5 SDS, Institutions et divers'!F51</f>
        <v>0</v>
      </c>
      <c r="F36" s="60"/>
      <c r="G36" s="79">
        <f>IF((C36="")*AND(D36="")*AND(E36="")*AND(F36=""),"",C36-E36)</f>
        <v>0</v>
      </c>
      <c r="H36" s="206"/>
    </row>
    <row r="37" spans="1:8" s="2" customFormat="1" ht="22.5" customHeight="1">
      <c r="A37" s="205" t="s">
        <v>15</v>
      </c>
      <c r="B37" s="156" t="s">
        <v>58</v>
      </c>
      <c r="C37" s="28">
        <f>SUM(C34:C36)</f>
        <v>0</v>
      </c>
      <c r="D37" s="29"/>
      <c r="E37" s="28">
        <f>SUM(E34:E36)</f>
        <v>0</v>
      </c>
      <c r="F37" s="40"/>
      <c r="G37" s="40">
        <f>SUM(G34:G36)</f>
        <v>0</v>
      </c>
      <c r="H37" s="40"/>
    </row>
    <row r="38" spans="1:8" s="1" customFormat="1" ht="3.75" customHeight="1">
      <c r="A38" s="207"/>
      <c r="B38" s="33"/>
      <c r="C38" s="49"/>
      <c r="D38" s="80"/>
      <c r="E38" s="49"/>
      <c r="F38" s="50"/>
      <c r="G38" s="51"/>
      <c r="H38" s="50"/>
    </row>
    <row r="39" spans="1:8" s="1" customFormat="1" ht="17.25" customHeight="1">
      <c r="A39" s="207"/>
      <c r="B39" s="145"/>
      <c r="C39" s="146"/>
      <c r="D39" s="148"/>
      <c r="E39" s="146"/>
      <c r="F39" s="148"/>
      <c r="G39" s="147"/>
      <c r="H39" s="148"/>
    </row>
    <row r="40" spans="1:8" s="2" customFormat="1" ht="22.5" customHeight="1">
      <c r="A40" s="208"/>
      <c r="B40" s="72" t="s">
        <v>502</v>
      </c>
      <c r="C40" s="149">
        <f>C18+C30+C37</f>
        <v>0</v>
      </c>
      <c r="D40" s="150">
        <f>D18+D30+D37</f>
        <v>0</v>
      </c>
      <c r="E40" s="81">
        <f>E18+E30+E37</f>
        <v>0</v>
      </c>
      <c r="F40" s="83">
        <f>F18+F30+F37</f>
        <v>0</v>
      </c>
      <c r="G40" s="83">
        <f>IF((C40="")*AND(D40="")*AND(E40="")*AND(F40=""),"",C40-E40)</f>
        <v>0</v>
      </c>
      <c r="H40" s="83">
        <f>IF((D40="")*AND(E40="")*AND(F40="")*AND(G40=""),"",D40-F40)</f>
        <v>0</v>
      </c>
    </row>
    <row r="41" spans="1:8" s="2" customFormat="1" ht="22.5" customHeight="1">
      <c r="A41" s="208"/>
      <c r="B41" s="310" t="s">
        <v>64</v>
      </c>
      <c r="C41" s="81"/>
      <c r="D41" s="84">
        <f>IF((C40-D40)&lt;=0,0,(C40-D40))</f>
        <v>0</v>
      </c>
      <c r="E41" s="81"/>
      <c r="F41" s="83">
        <f>IF((E40-F40)&lt;=0,0,(E40-F40))</f>
        <v>0</v>
      </c>
      <c r="G41" s="85"/>
      <c r="H41" s="83">
        <f>IF((G40-H40)&lt;=0,0,(G40-H40))</f>
        <v>0</v>
      </c>
    </row>
    <row r="42" spans="1:8" s="2" customFormat="1" ht="22.5" customHeight="1" thickBot="1">
      <c r="A42" s="209"/>
      <c r="B42" s="310" t="s">
        <v>65</v>
      </c>
      <c r="C42" s="82">
        <f>IF((D40-C40)&lt;=0,0,(D40-C40))</f>
        <v>0</v>
      </c>
      <c r="D42" s="84"/>
      <c r="E42" s="82">
        <f>IF((F40-E40)&lt;=0,0,(F40-E40))</f>
        <v>0</v>
      </c>
      <c r="F42" s="83"/>
      <c r="G42" s="86">
        <f>IF((H40-G40)&lt;=0,0,(H40-G40))</f>
        <v>0</v>
      </c>
      <c r="H42" s="83"/>
    </row>
    <row r="43" spans="1:8" s="2" customFormat="1" ht="22.5" customHeight="1" thickTop="1">
      <c r="A43" s="209"/>
      <c r="B43" s="91" t="s">
        <v>66</v>
      </c>
      <c r="C43" s="87">
        <f aca="true" t="shared" si="1" ref="C43:H43">SUM(C40:C42)</f>
        <v>0</v>
      </c>
      <c r="D43" s="88">
        <f t="shared" si="1"/>
        <v>0</v>
      </c>
      <c r="E43" s="87">
        <f t="shared" si="1"/>
        <v>0</v>
      </c>
      <c r="F43" s="89">
        <f t="shared" si="1"/>
        <v>0</v>
      </c>
      <c r="G43" s="90">
        <f t="shared" si="1"/>
        <v>0</v>
      </c>
      <c r="H43" s="89">
        <f t="shared" si="1"/>
        <v>0</v>
      </c>
    </row>
    <row r="44" spans="1:8" ht="3.75" customHeight="1" thickBot="1">
      <c r="A44" s="210"/>
      <c r="B44" s="92"/>
      <c r="C44" s="34"/>
      <c r="D44" s="35"/>
      <c r="E44" s="46"/>
      <c r="F44" s="47"/>
      <c r="G44" s="48"/>
      <c r="H44" s="211"/>
    </row>
    <row r="45" spans="1:8" ht="6.75" customHeight="1">
      <c r="A45" s="196"/>
      <c r="B45" s="52"/>
      <c r="C45" s="52"/>
      <c r="D45" s="52"/>
      <c r="E45" s="52"/>
      <c r="F45" s="52"/>
      <c r="G45" s="52"/>
      <c r="H45" s="197"/>
    </row>
    <row r="46" spans="1:8" ht="28.5" customHeight="1">
      <c r="A46" s="196"/>
      <c r="B46" s="14" t="s">
        <v>542</v>
      </c>
      <c r="C46" s="52"/>
      <c r="D46" s="52"/>
      <c r="E46" s="52"/>
      <c r="F46" s="52"/>
      <c r="G46" s="52"/>
      <c r="H46" s="197"/>
    </row>
    <row r="47" spans="1:8" ht="44.25" customHeight="1">
      <c r="A47" s="196"/>
      <c r="B47" s="67"/>
      <c r="C47" s="52"/>
      <c r="D47" s="52"/>
      <c r="E47" s="52"/>
      <c r="F47" s="183" t="str">
        <f>F8</f>
        <v>A remplir</v>
      </c>
      <c r="G47" s="421">
        <f ca="1">TODAY()</f>
        <v>45365</v>
      </c>
      <c r="H47" s="422"/>
    </row>
    <row r="48" spans="1:8" ht="22.5" customHeight="1">
      <c r="A48" s="212"/>
      <c r="B48" s="213"/>
      <c r="C48" s="213"/>
      <c r="D48" s="213"/>
      <c r="E48" s="213"/>
      <c r="F48" s="213"/>
      <c r="G48" s="213"/>
      <c r="H48" s="214"/>
    </row>
    <row r="49" ht="15" hidden="1"/>
    <row r="50" ht="15" hidden="1"/>
    <row r="51" ht="15" hidden="1"/>
  </sheetData>
  <sheetProtection password="CAAF" sheet="1" objects="1" scenarios="1"/>
  <mergeCells count="10">
    <mergeCell ref="G47:H47"/>
    <mergeCell ref="A3:D4"/>
    <mergeCell ref="C11:C13"/>
    <mergeCell ref="D11:D13"/>
    <mergeCell ref="A11:A14"/>
    <mergeCell ref="B11:B14"/>
    <mergeCell ref="E11:H11"/>
    <mergeCell ref="E12:F12"/>
    <mergeCell ref="G12:H12"/>
    <mergeCell ref="F6:G7"/>
  </mergeCells>
  <printOptions/>
  <pageMargins left="0.44" right="0.24" top="0.44" bottom="0.1968503937007874" header="0.1968503937007874" footer="0"/>
  <pageSetup fitToHeight="1" fitToWidth="1"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Commune de Saignelegier</dc:creator>
  <cp:keywords/>
  <dc:description/>
  <cp:lastModifiedBy>Gueniat Adeline</cp:lastModifiedBy>
  <cp:lastPrinted>2022-03-17T13:16:36Z</cp:lastPrinted>
  <dcterms:created xsi:type="dcterms:W3CDTF">1999-06-10T13:22:37Z</dcterms:created>
  <dcterms:modified xsi:type="dcterms:W3CDTF">2024-03-14T06:02:36Z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1036 4108</vt:lpwstr>
  </property>
</Properties>
</file>